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0 REPKA\ЗШ\ЗШ 2021-22\"/>
    </mc:Choice>
  </mc:AlternateContent>
  <bookViews>
    <workbookView xWindow="0" yWindow="0" windowWidth="23040" windowHeight="9384" activeTab="1"/>
  </bookViews>
  <sheets>
    <sheet name="2-6" sheetId="6" r:id="rId1"/>
    <sheet name="7" sheetId="1" r:id="rId2"/>
    <sheet name="8" sheetId="2" r:id="rId3"/>
    <sheet name="9" sheetId="3" r:id="rId4"/>
    <sheet name="10" sheetId="4" r:id="rId5"/>
    <sheet name="11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5" i="3" l="1"/>
  <c r="U105" i="3"/>
  <c r="T105" i="3"/>
  <c r="R105" i="3"/>
  <c r="N105" i="3"/>
  <c r="G105" i="3"/>
  <c r="M105" i="3" s="1"/>
  <c r="X105" i="3" s="1"/>
  <c r="S105" i="3" l="1"/>
  <c r="W105" i="3" s="1"/>
  <c r="U79" i="2" l="1"/>
  <c r="T79" i="2"/>
  <c r="S79" i="2"/>
  <c r="Q79" i="2"/>
  <c r="F79" i="2"/>
  <c r="R79" i="2" s="1"/>
  <c r="L79" i="2" l="1"/>
  <c r="W79" i="2" s="1"/>
  <c r="M79" i="2"/>
  <c r="V79" i="2"/>
  <c r="U55" i="1" l="1"/>
  <c r="U37" i="1"/>
  <c r="U11" i="1"/>
  <c r="U9" i="1" l="1"/>
  <c r="X100" i="3" l="1"/>
  <c r="N114" i="3"/>
  <c r="M114" i="3"/>
  <c r="X114" i="3" s="1"/>
  <c r="N119" i="3"/>
  <c r="M119" i="3"/>
  <c r="X119" i="3" s="1"/>
  <c r="N125" i="3"/>
  <c r="M125" i="3"/>
  <c r="X125" i="3" s="1"/>
  <c r="N124" i="3"/>
  <c r="M124" i="3"/>
  <c r="X124" i="3" s="1"/>
  <c r="N120" i="3"/>
  <c r="M120" i="3"/>
  <c r="X120" i="3" s="1"/>
  <c r="N123" i="3"/>
  <c r="M123" i="3"/>
  <c r="X123" i="3" s="1"/>
  <c r="N122" i="3"/>
  <c r="M122" i="3"/>
  <c r="X122" i="3" s="1"/>
  <c r="N121" i="3"/>
  <c r="M121" i="3"/>
  <c r="X121" i="3" s="1"/>
  <c r="N104" i="3"/>
  <c r="M104" i="3"/>
  <c r="X104" i="3" s="1"/>
  <c r="N103" i="3"/>
  <c r="M103" i="3"/>
  <c r="X103" i="3" s="1"/>
  <c r="N31" i="3"/>
  <c r="M31" i="3"/>
  <c r="X31" i="3" s="1"/>
  <c r="N102" i="3"/>
  <c r="M102" i="3"/>
  <c r="X102" i="3" s="1"/>
  <c r="N101" i="3"/>
  <c r="M101" i="3"/>
  <c r="X101" i="3" s="1"/>
  <c r="N100" i="3"/>
  <c r="M100" i="3"/>
  <c r="N99" i="3"/>
  <c r="M99" i="3"/>
  <c r="X99" i="3" s="1"/>
  <c r="N98" i="3"/>
  <c r="M98" i="3"/>
  <c r="X98" i="3" s="1"/>
  <c r="N58" i="3"/>
  <c r="M58" i="3"/>
  <c r="X58" i="3" s="1"/>
  <c r="N97" i="3"/>
  <c r="M97" i="3"/>
  <c r="X97" i="3" s="1"/>
  <c r="N96" i="3"/>
  <c r="M96" i="3"/>
  <c r="X96" i="3" s="1"/>
  <c r="N82" i="3"/>
  <c r="M82" i="3"/>
  <c r="X82" i="3" s="1"/>
  <c r="N71" i="3"/>
  <c r="M71" i="3"/>
  <c r="X71" i="3" s="1"/>
  <c r="N81" i="3"/>
  <c r="M81" i="3"/>
  <c r="X81" i="3" s="1"/>
  <c r="N49" i="3"/>
  <c r="M49" i="3"/>
  <c r="X49" i="3" s="1"/>
  <c r="N70" i="3"/>
  <c r="M70" i="3"/>
  <c r="X70" i="3" s="1"/>
  <c r="N95" i="3"/>
  <c r="M95" i="3"/>
  <c r="X95" i="3" s="1"/>
  <c r="N94" i="3"/>
  <c r="M94" i="3"/>
  <c r="X94" i="3" s="1"/>
  <c r="N93" i="3"/>
  <c r="M93" i="3"/>
  <c r="X93" i="3" s="1"/>
  <c r="N68" i="3"/>
  <c r="M68" i="3"/>
  <c r="X68" i="3" s="1"/>
  <c r="N92" i="3"/>
  <c r="M92" i="3"/>
  <c r="X92" i="3" s="1"/>
  <c r="N91" i="3"/>
  <c r="M91" i="3"/>
  <c r="X91" i="3" s="1"/>
  <c r="N90" i="3"/>
  <c r="M90" i="3"/>
  <c r="X90" i="3" s="1"/>
  <c r="N89" i="3"/>
  <c r="M89" i="3"/>
  <c r="X89" i="3" s="1"/>
  <c r="N83" i="3"/>
  <c r="M83" i="3"/>
  <c r="X83" i="3" s="1"/>
  <c r="N88" i="3"/>
  <c r="M88" i="3"/>
  <c r="X88" i="3" s="1"/>
  <c r="N84" i="3"/>
  <c r="M84" i="3"/>
  <c r="X84" i="3" s="1"/>
  <c r="N87" i="3"/>
  <c r="M87" i="3"/>
  <c r="X87" i="3" s="1"/>
  <c r="N86" i="3"/>
  <c r="M86" i="3"/>
  <c r="X86" i="3" s="1"/>
  <c r="T104" i="3"/>
  <c r="T56" i="3"/>
  <c r="T103" i="3"/>
  <c r="T50" i="3"/>
  <c r="T74" i="3"/>
  <c r="T31" i="3"/>
  <c r="T73" i="3"/>
  <c r="T72" i="3"/>
  <c r="T59" i="3"/>
  <c r="T63" i="3"/>
  <c r="T29" i="3"/>
  <c r="T40" i="3"/>
  <c r="T85" i="3"/>
  <c r="T60" i="3"/>
  <c r="T27" i="3"/>
  <c r="T102" i="3"/>
  <c r="T25" i="3"/>
  <c r="T36" i="3"/>
  <c r="T18" i="3"/>
  <c r="T10" i="3"/>
  <c r="T61" i="3"/>
  <c r="T22" i="3"/>
  <c r="T35" i="3"/>
  <c r="T101" i="3"/>
  <c r="T23" i="3"/>
  <c r="T19" i="3"/>
  <c r="T75" i="3"/>
  <c r="T26" i="3"/>
  <c r="T65" i="3"/>
  <c r="T37" i="3"/>
  <c r="T4" i="3"/>
  <c r="T66" i="3"/>
  <c r="T53" i="3"/>
  <c r="T17" i="3"/>
  <c r="T100" i="3"/>
  <c r="T99" i="3"/>
  <c r="T28" i="3"/>
  <c r="T39" i="3"/>
  <c r="T98" i="3"/>
  <c r="T9" i="3"/>
  <c r="T47" i="3"/>
  <c r="T58" i="3"/>
  <c r="T52" i="3"/>
  <c r="T97" i="3"/>
  <c r="T3" i="3"/>
  <c r="T67" i="3"/>
  <c r="T48" i="3"/>
  <c r="T78" i="3"/>
  <c r="T96" i="3"/>
  <c r="T14" i="3"/>
  <c r="T51" i="3"/>
  <c r="T20" i="3"/>
  <c r="T33" i="3"/>
  <c r="T46" i="3"/>
  <c r="T82" i="3"/>
  <c r="T71" i="3"/>
  <c r="T12" i="3"/>
  <c r="T81" i="3"/>
  <c r="T49" i="3"/>
  <c r="T77" i="3"/>
  <c r="T69" i="3"/>
  <c r="T70" i="3"/>
  <c r="T95" i="3"/>
  <c r="T2" i="3"/>
  <c r="T42" i="3"/>
  <c r="T76" i="3"/>
  <c r="T94" i="3"/>
  <c r="T57" i="3"/>
  <c r="T80" i="3"/>
  <c r="T41" i="3"/>
  <c r="T34" i="3"/>
  <c r="T32" i="3"/>
  <c r="T11" i="3"/>
  <c r="T38" i="3"/>
  <c r="T21" i="3"/>
  <c r="T93" i="3"/>
  <c r="T68" i="3"/>
  <c r="T55" i="3"/>
  <c r="T92" i="3"/>
  <c r="T62" i="3"/>
  <c r="T13" i="3"/>
  <c r="T6" i="3"/>
  <c r="T54" i="3"/>
  <c r="T91" i="3"/>
  <c r="T5" i="3"/>
  <c r="T90" i="3"/>
  <c r="T16" i="3"/>
  <c r="T64" i="3"/>
  <c r="T43" i="3"/>
  <c r="T7" i="3"/>
  <c r="T89" i="3"/>
  <c r="T24" i="3"/>
  <c r="T79" i="3"/>
  <c r="T83" i="3"/>
  <c r="T88" i="3"/>
  <c r="T30" i="3"/>
  <c r="T45" i="3"/>
  <c r="T15" i="3"/>
  <c r="T84" i="3"/>
  <c r="T87" i="3"/>
  <c r="T44" i="3"/>
  <c r="T86" i="3"/>
  <c r="T8" i="3"/>
  <c r="T118" i="3"/>
  <c r="T119" i="3"/>
  <c r="T125" i="3"/>
  <c r="T107" i="3"/>
  <c r="T113" i="3"/>
  <c r="T124" i="3"/>
  <c r="T112" i="3"/>
  <c r="T120" i="3"/>
  <c r="T123" i="3"/>
  <c r="T122" i="3"/>
  <c r="T117" i="3"/>
  <c r="T111" i="3"/>
  <c r="T115" i="3"/>
  <c r="T121" i="3"/>
  <c r="T116" i="3"/>
  <c r="T108" i="3"/>
  <c r="T110" i="3"/>
  <c r="T109" i="3"/>
  <c r="T114" i="3"/>
  <c r="S74" i="1" l="1"/>
  <c r="T74" i="1" s="1"/>
  <c r="R74" i="1"/>
  <c r="Q74" i="1"/>
  <c r="P74" i="1"/>
  <c r="O74" i="1"/>
  <c r="K74" i="1"/>
  <c r="J74" i="1"/>
  <c r="U74" i="1" s="1"/>
  <c r="K29" i="5" l="1"/>
  <c r="J29" i="5"/>
  <c r="U29" i="5" s="1"/>
  <c r="K27" i="5"/>
  <c r="J27" i="5"/>
  <c r="U27" i="5" s="1"/>
  <c r="K28" i="5"/>
  <c r="J28" i="5"/>
  <c r="U28" i="5" s="1"/>
  <c r="K2" i="5"/>
  <c r="J2" i="5"/>
  <c r="U2" i="5" s="1"/>
  <c r="K24" i="5"/>
  <c r="J24" i="5"/>
  <c r="U24" i="5" s="1"/>
  <c r="K8" i="5"/>
  <c r="J8" i="5"/>
  <c r="U8" i="5" s="1"/>
  <c r="K5" i="5"/>
  <c r="J5" i="5"/>
  <c r="U5" i="5" s="1"/>
  <c r="K3" i="5"/>
  <c r="J3" i="5"/>
  <c r="U3" i="5" s="1"/>
  <c r="K10" i="5"/>
  <c r="J10" i="5"/>
  <c r="U10" i="5" s="1"/>
  <c r="K23" i="5"/>
  <c r="J23" i="5"/>
  <c r="U23" i="5" s="1"/>
  <c r="K22" i="5"/>
  <c r="J22" i="5"/>
  <c r="U22" i="5" s="1"/>
  <c r="K21" i="5"/>
  <c r="J21" i="5"/>
  <c r="U21" i="5" s="1"/>
  <c r="K20" i="5"/>
  <c r="J20" i="5"/>
  <c r="U20" i="5" s="1"/>
  <c r="K19" i="5"/>
  <c r="J19" i="5"/>
  <c r="U19" i="5" s="1"/>
  <c r="K18" i="5"/>
  <c r="J18" i="5"/>
  <c r="U18" i="5" s="1"/>
  <c r="K17" i="5"/>
  <c r="J17" i="5"/>
  <c r="U17" i="5" s="1"/>
  <c r="K16" i="5"/>
  <c r="J16" i="5"/>
  <c r="U16" i="5" s="1"/>
  <c r="K9" i="5"/>
  <c r="J9" i="5"/>
  <c r="U9" i="5" s="1"/>
  <c r="K15" i="5"/>
  <c r="J15" i="5"/>
  <c r="U15" i="5" s="1"/>
  <c r="K4" i="5"/>
  <c r="J4" i="5"/>
  <c r="U4" i="5" s="1"/>
  <c r="K11" i="5"/>
  <c r="J11" i="5"/>
  <c r="U11" i="5" s="1"/>
  <c r="K14" i="5"/>
  <c r="J14" i="5"/>
  <c r="U14" i="5" s="1"/>
  <c r="K7" i="5"/>
  <c r="J7" i="5"/>
  <c r="U7" i="5" s="1"/>
  <c r="K13" i="5"/>
  <c r="J13" i="5"/>
  <c r="U13" i="5" s="1"/>
  <c r="K12" i="5"/>
  <c r="J12" i="5"/>
  <c r="U12" i="5" s="1"/>
  <c r="K6" i="5"/>
  <c r="J6" i="5"/>
  <c r="U6" i="5" s="1"/>
  <c r="K69" i="4"/>
  <c r="J69" i="4"/>
  <c r="U69" i="4" s="1"/>
  <c r="K65" i="4"/>
  <c r="J65" i="4"/>
  <c r="U65" i="4" s="1"/>
  <c r="K62" i="4"/>
  <c r="J62" i="4"/>
  <c r="U62" i="4" s="1"/>
  <c r="K67" i="4"/>
  <c r="J67" i="4"/>
  <c r="U67" i="4" s="1"/>
  <c r="K68" i="4"/>
  <c r="J68" i="4"/>
  <c r="U68" i="4" s="1"/>
  <c r="K61" i="4"/>
  <c r="J61" i="4"/>
  <c r="U61" i="4" s="1"/>
  <c r="K66" i="4"/>
  <c r="J66" i="4"/>
  <c r="U66" i="4" s="1"/>
  <c r="K63" i="4"/>
  <c r="J63" i="4"/>
  <c r="U63" i="4" s="1"/>
  <c r="K7" i="4"/>
  <c r="J7" i="4"/>
  <c r="U7" i="4" s="1"/>
  <c r="K58" i="4"/>
  <c r="J58" i="4"/>
  <c r="U58" i="4" s="1"/>
  <c r="K57" i="4"/>
  <c r="J57" i="4"/>
  <c r="U57" i="4" s="1"/>
  <c r="K56" i="4"/>
  <c r="J56" i="4"/>
  <c r="U56" i="4" s="1"/>
  <c r="K55" i="4"/>
  <c r="J55" i="4"/>
  <c r="U55" i="4" s="1"/>
  <c r="K54" i="4"/>
  <c r="J54" i="4"/>
  <c r="U54" i="4" s="1"/>
  <c r="K14" i="4"/>
  <c r="J14" i="4"/>
  <c r="U14" i="4" s="1"/>
  <c r="K53" i="4"/>
  <c r="J53" i="4"/>
  <c r="U53" i="4" s="1"/>
  <c r="K52" i="4"/>
  <c r="J52" i="4"/>
  <c r="U52" i="4" s="1"/>
  <c r="K12" i="4"/>
  <c r="J12" i="4"/>
  <c r="U12" i="4" s="1"/>
  <c r="K51" i="4"/>
  <c r="J51" i="4"/>
  <c r="U51" i="4" s="1"/>
  <c r="K50" i="4"/>
  <c r="J50" i="4"/>
  <c r="U50" i="4" s="1"/>
  <c r="K49" i="4"/>
  <c r="J49" i="4"/>
  <c r="U49" i="4" s="1"/>
  <c r="K48" i="4"/>
  <c r="J48" i="4"/>
  <c r="U48" i="4" s="1"/>
  <c r="K18" i="4"/>
  <c r="J18" i="4"/>
  <c r="U18" i="4" s="1"/>
  <c r="K17" i="4"/>
  <c r="J17" i="4"/>
  <c r="U17" i="4" s="1"/>
  <c r="K47" i="4"/>
  <c r="J47" i="4"/>
  <c r="U47" i="4" s="1"/>
  <c r="K46" i="4"/>
  <c r="J46" i="4"/>
  <c r="U46" i="4" s="1"/>
  <c r="K45" i="4"/>
  <c r="J45" i="4"/>
  <c r="U45" i="4" s="1"/>
  <c r="K44" i="4"/>
  <c r="J44" i="4"/>
  <c r="U44" i="4" s="1"/>
  <c r="K43" i="4"/>
  <c r="J43" i="4"/>
  <c r="U43" i="4" s="1"/>
  <c r="K11" i="4"/>
  <c r="J11" i="4"/>
  <c r="U11" i="4" s="1"/>
  <c r="K23" i="4"/>
  <c r="J23" i="4"/>
  <c r="U23" i="4" s="1"/>
  <c r="K42" i="4"/>
  <c r="J42" i="4"/>
  <c r="U42" i="4" s="1"/>
  <c r="K5" i="4"/>
  <c r="J5" i="4"/>
  <c r="U5" i="4" s="1"/>
  <c r="K24" i="4"/>
  <c r="J24" i="4"/>
  <c r="U24" i="4" s="1"/>
  <c r="K41" i="4"/>
  <c r="J41" i="4"/>
  <c r="U41" i="4" s="1"/>
  <c r="K40" i="4"/>
  <c r="J40" i="4"/>
  <c r="U40" i="4" s="1"/>
  <c r="K9" i="4"/>
  <c r="J9" i="4"/>
  <c r="U9" i="4" s="1"/>
  <c r="K39" i="4"/>
  <c r="J39" i="4"/>
  <c r="U39" i="4" s="1"/>
  <c r="K10" i="4"/>
  <c r="J10" i="4"/>
  <c r="U10" i="4" s="1"/>
  <c r="K38" i="4"/>
  <c r="J38" i="4"/>
  <c r="U38" i="4" s="1"/>
  <c r="K37" i="4"/>
  <c r="J37" i="4"/>
  <c r="U37" i="4" s="1"/>
  <c r="K36" i="4"/>
  <c r="J36" i="4"/>
  <c r="U36" i="4" s="1"/>
  <c r="K22" i="4"/>
  <c r="J22" i="4"/>
  <c r="U22" i="4" s="1"/>
  <c r="K35" i="4"/>
  <c r="J35" i="4"/>
  <c r="U35" i="4" s="1"/>
  <c r="K21" i="4"/>
  <c r="J21" i="4"/>
  <c r="U21" i="4" s="1"/>
  <c r="K34" i="4"/>
  <c r="J34" i="4"/>
  <c r="U34" i="4" s="1"/>
  <c r="K33" i="4"/>
  <c r="J33" i="4"/>
  <c r="U33" i="4" s="1"/>
  <c r="K6" i="4"/>
  <c r="J6" i="4"/>
  <c r="U6" i="4" s="1"/>
  <c r="K32" i="4"/>
  <c r="J32" i="4"/>
  <c r="U32" i="4" s="1"/>
  <c r="K4" i="4"/>
  <c r="J4" i="4"/>
  <c r="U4" i="4" s="1"/>
  <c r="K31" i="4"/>
  <c r="J31" i="4"/>
  <c r="U31" i="4" s="1"/>
  <c r="K16" i="4"/>
  <c r="J16" i="4"/>
  <c r="U16" i="4" s="1"/>
  <c r="K30" i="4"/>
  <c r="J30" i="4"/>
  <c r="U30" i="4" s="1"/>
  <c r="K29" i="4"/>
  <c r="J29" i="4"/>
  <c r="U29" i="4" s="1"/>
  <c r="K3" i="4"/>
  <c r="J3" i="4"/>
  <c r="U3" i="4" s="1"/>
  <c r="K28" i="4"/>
  <c r="J28" i="4"/>
  <c r="U28" i="4" s="1"/>
  <c r="K27" i="4"/>
  <c r="J27" i="4"/>
  <c r="U27" i="4" s="1"/>
  <c r="K15" i="4"/>
  <c r="J15" i="4"/>
  <c r="U15" i="4" s="1"/>
  <c r="K26" i="4"/>
  <c r="J26" i="4"/>
  <c r="U26" i="4" s="1"/>
  <c r="M102" i="2"/>
  <c r="M100" i="2"/>
  <c r="M101" i="2"/>
  <c r="M92" i="2"/>
  <c r="M84" i="2"/>
  <c r="M97" i="2"/>
  <c r="M90" i="2"/>
  <c r="M57" i="2"/>
  <c r="M78" i="2"/>
  <c r="M77" i="2"/>
  <c r="M76" i="2"/>
  <c r="M75" i="2"/>
  <c r="M74" i="2"/>
  <c r="M73" i="2"/>
  <c r="M72" i="2"/>
  <c r="M64" i="2"/>
  <c r="M71" i="2"/>
  <c r="M70" i="2"/>
  <c r="M14" i="2"/>
  <c r="M65" i="2"/>
  <c r="M66" i="2"/>
  <c r="M69" i="2"/>
  <c r="M68" i="2"/>
  <c r="M63" i="2"/>
  <c r="M21" i="2"/>
  <c r="L102" i="2"/>
  <c r="W102" i="2" s="1"/>
  <c r="L100" i="2"/>
  <c r="W100" i="2" s="1"/>
  <c r="L101" i="2"/>
  <c r="W101" i="2" s="1"/>
  <c r="L92" i="2"/>
  <c r="W92" i="2" s="1"/>
  <c r="L84" i="2"/>
  <c r="W84" i="2" s="1"/>
  <c r="L97" i="2"/>
  <c r="W97" i="2" s="1"/>
  <c r="L90" i="2"/>
  <c r="W90" i="2" s="1"/>
  <c r="L57" i="2"/>
  <c r="W57" i="2" s="1"/>
  <c r="L78" i="2"/>
  <c r="W78" i="2" s="1"/>
  <c r="L77" i="2"/>
  <c r="W77" i="2" s="1"/>
  <c r="L76" i="2"/>
  <c r="W76" i="2" s="1"/>
  <c r="L75" i="2"/>
  <c r="W75" i="2" s="1"/>
  <c r="L74" i="2"/>
  <c r="W74" i="2" s="1"/>
  <c r="L73" i="2"/>
  <c r="W73" i="2" s="1"/>
  <c r="L72" i="2"/>
  <c r="W72" i="2" s="1"/>
  <c r="L64" i="2"/>
  <c r="W64" i="2" s="1"/>
  <c r="L71" i="2"/>
  <c r="W71" i="2" s="1"/>
  <c r="L70" i="2"/>
  <c r="W70" i="2" s="1"/>
  <c r="L14" i="2"/>
  <c r="W14" i="2" s="1"/>
  <c r="L65" i="2"/>
  <c r="W65" i="2" s="1"/>
  <c r="L66" i="2"/>
  <c r="W66" i="2" s="1"/>
  <c r="L69" i="2"/>
  <c r="W69" i="2" s="1"/>
  <c r="L68" i="2"/>
  <c r="W68" i="2" s="1"/>
  <c r="L63" i="2"/>
  <c r="W63" i="2" s="1"/>
  <c r="L21" i="2"/>
  <c r="W21" i="2" s="1"/>
  <c r="U52" i="1"/>
  <c r="U27" i="1"/>
  <c r="U4" i="1"/>
  <c r="K73" i="1"/>
  <c r="J73" i="1"/>
  <c r="U73" i="1" s="1"/>
  <c r="K69" i="1"/>
  <c r="J69" i="1"/>
  <c r="U69" i="1" s="1"/>
  <c r="K62" i="1"/>
  <c r="J62" i="1"/>
  <c r="U62" i="1" s="1"/>
  <c r="K66" i="1"/>
  <c r="J66" i="1"/>
  <c r="U66" i="1" s="1"/>
  <c r="K72" i="1"/>
  <c r="J72" i="1"/>
  <c r="U72" i="1" s="1"/>
  <c r="K64" i="1"/>
  <c r="J64" i="1"/>
  <c r="U64" i="1" s="1"/>
  <c r="K58" i="1"/>
  <c r="J58" i="1"/>
  <c r="U58" i="1" s="1"/>
  <c r="K54" i="1"/>
  <c r="J54" i="1"/>
  <c r="U54" i="1" s="1"/>
  <c r="K71" i="1"/>
  <c r="J71" i="1"/>
  <c r="U71" i="1" s="1"/>
  <c r="K67" i="1"/>
  <c r="J67" i="1"/>
  <c r="U67" i="1" s="1"/>
  <c r="K70" i="1"/>
  <c r="J70" i="1"/>
  <c r="U70" i="1" s="1"/>
  <c r="K61" i="1"/>
  <c r="J61" i="1"/>
  <c r="U61" i="1" s="1"/>
  <c r="K56" i="1"/>
  <c r="J56" i="1"/>
  <c r="U56" i="1" s="1"/>
  <c r="K65" i="1"/>
  <c r="J65" i="1"/>
  <c r="U65" i="1" s="1"/>
  <c r="K57" i="1"/>
  <c r="J57" i="1"/>
  <c r="U57" i="1" s="1"/>
  <c r="K68" i="1"/>
  <c r="J68" i="1"/>
  <c r="U68" i="1" s="1"/>
  <c r="K21" i="1"/>
  <c r="J21" i="1"/>
  <c r="U21" i="1" s="1"/>
  <c r="K7" i="1"/>
  <c r="J7" i="1"/>
  <c r="U7" i="1" s="1"/>
  <c r="K48" i="1"/>
  <c r="J48" i="1"/>
  <c r="U48" i="1" s="1"/>
  <c r="K45" i="1"/>
  <c r="J45" i="1"/>
  <c r="U45" i="1" s="1"/>
  <c r="K17" i="1"/>
  <c r="J17" i="1"/>
  <c r="U17" i="1" s="1"/>
  <c r="K16" i="1"/>
  <c r="J16" i="1"/>
  <c r="U16" i="1" s="1"/>
  <c r="K15" i="1"/>
  <c r="J15" i="1"/>
  <c r="U15" i="1" s="1"/>
  <c r="K46" i="1"/>
  <c r="J46" i="1"/>
  <c r="U46" i="1" s="1"/>
  <c r="K42" i="1"/>
  <c r="J42" i="1"/>
  <c r="U42" i="1" s="1"/>
  <c r="K22" i="1"/>
  <c r="J22" i="1"/>
  <c r="U22" i="1" s="1"/>
  <c r="K49" i="1"/>
  <c r="J49" i="1"/>
  <c r="U49" i="1" s="1"/>
  <c r="K44" i="1"/>
  <c r="J44" i="1"/>
  <c r="U44" i="1" s="1"/>
  <c r="K13" i="1"/>
  <c r="J13" i="1"/>
  <c r="U13" i="1" s="1"/>
  <c r="K41" i="1"/>
  <c r="J41" i="1"/>
  <c r="U41" i="1" s="1"/>
  <c r="K19" i="1"/>
  <c r="J19" i="1"/>
  <c r="U19" i="1" s="1"/>
  <c r="K38" i="1"/>
  <c r="J38" i="1"/>
  <c r="U38" i="1" s="1"/>
  <c r="K37" i="1"/>
  <c r="J37" i="1"/>
  <c r="K23" i="1"/>
  <c r="J23" i="1"/>
  <c r="U23" i="1" s="1"/>
  <c r="K35" i="1"/>
  <c r="J35" i="1"/>
  <c r="U35" i="1" s="1"/>
  <c r="K26" i="1"/>
  <c r="J26" i="1"/>
  <c r="U26" i="1" s="1"/>
  <c r="K34" i="1"/>
  <c r="J34" i="1"/>
  <c r="U34" i="1" s="1"/>
  <c r="K43" i="1"/>
  <c r="J43" i="1"/>
  <c r="U43" i="1" s="1"/>
  <c r="K47" i="1"/>
  <c r="J47" i="1"/>
  <c r="U47" i="1" s="1"/>
  <c r="K50" i="1"/>
  <c r="J50" i="1"/>
  <c r="U50" i="1" s="1"/>
  <c r="K33" i="1"/>
  <c r="J33" i="1"/>
  <c r="U33" i="1" s="1"/>
  <c r="K30" i="1"/>
  <c r="J30" i="1"/>
  <c r="U30" i="1" s="1"/>
  <c r="K27" i="1"/>
  <c r="J27" i="1"/>
  <c r="P2" i="5"/>
  <c r="P24" i="5"/>
  <c r="P8" i="5"/>
  <c r="P5" i="5"/>
  <c r="P3" i="5"/>
  <c r="P10" i="5"/>
  <c r="P23" i="5"/>
  <c r="P22" i="5"/>
  <c r="P21" i="5"/>
  <c r="P20" i="5"/>
  <c r="P19" i="5"/>
  <c r="P18" i="5"/>
  <c r="P17" i="5"/>
  <c r="P16" i="5"/>
  <c r="P9" i="5"/>
  <c r="P15" i="5"/>
  <c r="P4" i="5"/>
  <c r="P11" i="5"/>
  <c r="P14" i="5"/>
  <c r="P7" i="5"/>
  <c r="P13" i="5"/>
  <c r="P12" i="5"/>
  <c r="P6" i="5"/>
  <c r="P29" i="5"/>
  <c r="P27" i="5"/>
  <c r="P28" i="5"/>
  <c r="P26" i="5"/>
  <c r="Q2" i="5"/>
  <c r="Q24" i="5"/>
  <c r="Q8" i="5"/>
  <c r="Q5" i="5"/>
  <c r="Q3" i="5"/>
  <c r="Q10" i="5"/>
  <c r="Q23" i="5"/>
  <c r="Q22" i="5"/>
  <c r="Q21" i="5"/>
  <c r="Q20" i="5"/>
  <c r="Q19" i="5"/>
  <c r="Q18" i="5"/>
  <c r="Q17" i="5"/>
  <c r="Q16" i="5"/>
  <c r="Q9" i="5"/>
  <c r="Q15" i="5"/>
  <c r="Q4" i="5"/>
  <c r="Q11" i="5"/>
  <c r="Q14" i="5"/>
  <c r="Q7" i="5"/>
  <c r="Q13" i="5"/>
  <c r="Q12" i="5"/>
  <c r="Q6" i="5"/>
  <c r="Q26" i="5"/>
  <c r="Q29" i="5"/>
  <c r="Q27" i="5"/>
  <c r="Q28" i="5"/>
  <c r="S73" i="1" l="1"/>
  <c r="R73" i="1"/>
  <c r="Q73" i="1"/>
  <c r="P73" i="1"/>
  <c r="O73" i="1"/>
  <c r="R21" i="1"/>
  <c r="R7" i="1"/>
  <c r="R48" i="1"/>
  <c r="R45" i="1"/>
  <c r="R17" i="1"/>
  <c r="R16" i="1"/>
  <c r="R15" i="1"/>
  <c r="R46" i="1"/>
  <c r="R42" i="1"/>
  <c r="R22" i="1"/>
  <c r="R49" i="1"/>
  <c r="R44" i="1"/>
  <c r="R13" i="1"/>
  <c r="R41" i="1"/>
  <c r="R19" i="1"/>
  <c r="R38" i="1"/>
  <c r="R37" i="1"/>
  <c r="R23" i="1"/>
  <c r="R35" i="1"/>
  <c r="R26" i="1"/>
  <c r="R34" i="1"/>
  <c r="R43" i="1"/>
  <c r="R47" i="1"/>
  <c r="R50" i="1"/>
  <c r="R33" i="1"/>
  <c r="R30" i="1"/>
  <c r="R27" i="1"/>
  <c r="R69" i="1"/>
  <c r="R62" i="1"/>
  <c r="R66" i="1"/>
  <c r="R72" i="1"/>
  <c r="R64" i="1"/>
  <c r="R58" i="1"/>
  <c r="R54" i="1"/>
  <c r="R71" i="1"/>
  <c r="R67" i="1"/>
  <c r="R70" i="1"/>
  <c r="R61" i="1"/>
  <c r="R56" i="1"/>
  <c r="R65" i="1"/>
  <c r="R57" i="1"/>
  <c r="R68" i="1"/>
  <c r="T44" i="2"/>
  <c r="T57" i="2"/>
  <c r="T78" i="2"/>
  <c r="T36" i="2"/>
  <c r="T18" i="2"/>
  <c r="T77" i="2"/>
  <c r="T19" i="2"/>
  <c r="T22" i="2"/>
  <c r="T59" i="2"/>
  <c r="T39" i="2"/>
  <c r="T76" i="2"/>
  <c r="T45" i="2"/>
  <c r="T30" i="2"/>
  <c r="T60" i="2"/>
  <c r="T8" i="2"/>
  <c r="T24" i="2"/>
  <c r="T20" i="2"/>
  <c r="T47" i="2"/>
  <c r="T75" i="2"/>
  <c r="T15" i="2"/>
  <c r="T74" i="2"/>
  <c r="T73" i="2"/>
  <c r="T56" i="2"/>
  <c r="T51" i="2"/>
  <c r="T6" i="2"/>
  <c r="T23" i="2"/>
  <c r="T50" i="2"/>
  <c r="T35" i="2"/>
  <c r="T43" i="2"/>
  <c r="T38" i="2"/>
  <c r="T26" i="2"/>
  <c r="T16" i="2"/>
  <c r="T72" i="2"/>
  <c r="T64" i="2"/>
  <c r="T9" i="2"/>
  <c r="T10" i="2"/>
  <c r="T71" i="2"/>
  <c r="T62" i="2"/>
  <c r="T70" i="2"/>
  <c r="T14" i="2"/>
  <c r="T65" i="2"/>
  <c r="T66" i="2"/>
  <c r="T48" i="2"/>
  <c r="T69" i="2"/>
  <c r="T68" i="2"/>
  <c r="T63" i="2"/>
  <c r="T11" i="2"/>
  <c r="T61" i="2"/>
  <c r="T28" i="2"/>
  <c r="T67" i="2"/>
  <c r="T21" i="2"/>
  <c r="T53" i="2"/>
  <c r="T55" i="2"/>
  <c r="T88" i="2"/>
  <c r="T92" i="2"/>
  <c r="T84" i="2"/>
  <c r="T94" i="2"/>
  <c r="T82" i="2"/>
  <c r="T97" i="2"/>
  <c r="T91" i="2"/>
  <c r="T81" i="2"/>
  <c r="T83" i="2"/>
  <c r="T93" i="2"/>
  <c r="T90" i="2"/>
  <c r="T102" i="2"/>
  <c r="T86" i="2"/>
  <c r="T87" i="2"/>
  <c r="T100" i="2"/>
  <c r="T99" i="2"/>
  <c r="T89" i="2"/>
  <c r="T101" i="2"/>
  <c r="T95" i="2"/>
  <c r="V124" i="3"/>
  <c r="U124" i="3"/>
  <c r="S124" i="3"/>
  <c r="R124" i="3"/>
  <c r="U104" i="3"/>
  <c r="U56" i="3"/>
  <c r="U103" i="3"/>
  <c r="U50" i="3"/>
  <c r="U31" i="3"/>
  <c r="U73" i="3"/>
  <c r="U72" i="3"/>
  <c r="U29" i="3"/>
  <c r="U40" i="3"/>
  <c r="U85" i="3"/>
  <c r="U60" i="3"/>
  <c r="U27" i="3"/>
  <c r="U102" i="3"/>
  <c r="U25" i="3"/>
  <c r="U10" i="3"/>
  <c r="U35" i="3"/>
  <c r="U101" i="3"/>
  <c r="U23" i="3"/>
  <c r="U19" i="3"/>
  <c r="U26" i="3"/>
  <c r="U4" i="3"/>
  <c r="U53" i="3"/>
  <c r="U100" i="3"/>
  <c r="U99" i="3"/>
  <c r="U39" i="3"/>
  <c r="U98" i="3"/>
  <c r="U58" i="3"/>
  <c r="U52" i="3"/>
  <c r="U97" i="3"/>
  <c r="U78" i="3"/>
  <c r="U96" i="3"/>
  <c r="U14" i="3"/>
  <c r="U51" i="3"/>
  <c r="U20" i="3"/>
  <c r="U33" i="3"/>
  <c r="U46" i="3"/>
  <c r="U82" i="3"/>
  <c r="U71" i="3"/>
  <c r="U12" i="3"/>
  <c r="U81" i="3"/>
  <c r="U49" i="3"/>
  <c r="U77" i="3"/>
  <c r="U69" i="3"/>
  <c r="U70" i="3"/>
  <c r="U95" i="3"/>
  <c r="U42" i="3"/>
  <c r="U76" i="3"/>
  <c r="U94" i="3"/>
  <c r="U57" i="3"/>
  <c r="U80" i="3"/>
  <c r="U41" i="3"/>
  <c r="U34" i="3"/>
  <c r="U32" i="3"/>
  <c r="U11" i="3"/>
  <c r="U38" i="3"/>
  <c r="U93" i="3"/>
  <c r="U68" i="3"/>
  <c r="U92" i="3"/>
  <c r="U62" i="3"/>
  <c r="U13" i="3"/>
  <c r="U91" i="3"/>
  <c r="U5" i="3"/>
  <c r="U90" i="3"/>
  <c r="U43" i="3"/>
  <c r="U7" i="3"/>
  <c r="U89" i="3"/>
  <c r="U24" i="3"/>
  <c r="U83" i="3"/>
  <c r="U88" i="3"/>
  <c r="U30" i="3"/>
  <c r="U45" i="3"/>
  <c r="U15" i="3"/>
  <c r="U84" i="3"/>
  <c r="U87" i="3"/>
  <c r="U86" i="3"/>
  <c r="U112" i="3"/>
  <c r="U120" i="3"/>
  <c r="U123" i="3"/>
  <c r="U122" i="3"/>
  <c r="U117" i="3"/>
  <c r="U121" i="3"/>
  <c r="U116" i="3"/>
  <c r="U114" i="3"/>
  <c r="U119" i="3"/>
  <c r="U125" i="3"/>
  <c r="U107" i="3"/>
  <c r="R7" i="4"/>
  <c r="R58" i="4"/>
  <c r="R57" i="4"/>
  <c r="R56" i="4"/>
  <c r="R55" i="4"/>
  <c r="R54" i="4"/>
  <c r="R14" i="4"/>
  <c r="R53" i="4"/>
  <c r="R52" i="4"/>
  <c r="R12" i="4"/>
  <c r="R51" i="4"/>
  <c r="R50" i="4"/>
  <c r="R49" i="4"/>
  <c r="R48" i="4"/>
  <c r="R18" i="4"/>
  <c r="R17" i="4"/>
  <c r="R47" i="4"/>
  <c r="R46" i="4"/>
  <c r="R45" i="4"/>
  <c r="R44" i="4"/>
  <c r="R43" i="4"/>
  <c r="R11" i="4"/>
  <c r="R23" i="4"/>
  <c r="R42" i="4"/>
  <c r="R5" i="4"/>
  <c r="R24" i="4"/>
  <c r="R41" i="4"/>
  <c r="R40" i="4"/>
  <c r="R9" i="4"/>
  <c r="R39" i="4"/>
  <c r="R10" i="4"/>
  <c r="R38" i="4"/>
  <c r="R37" i="4"/>
  <c r="R36" i="4"/>
  <c r="R22" i="4"/>
  <c r="R35" i="4"/>
  <c r="R21" i="4"/>
  <c r="R34" i="4"/>
  <c r="R33" i="4"/>
  <c r="R6" i="4"/>
  <c r="R32" i="4"/>
  <c r="R4" i="4"/>
  <c r="R61" i="4"/>
  <c r="R66" i="4"/>
  <c r="R63" i="4"/>
  <c r="R69" i="4"/>
  <c r="R65" i="4"/>
  <c r="R62" i="4"/>
  <c r="R67" i="4"/>
  <c r="R68" i="4"/>
  <c r="R2" i="5"/>
  <c r="R24" i="5"/>
  <c r="R8" i="5"/>
  <c r="R5" i="5"/>
  <c r="R3" i="5"/>
  <c r="R10" i="5"/>
  <c r="R23" i="5"/>
  <c r="R22" i="5"/>
  <c r="R21" i="5"/>
  <c r="R20" i="5"/>
  <c r="R19" i="5"/>
  <c r="R18" i="5"/>
  <c r="R17" i="5"/>
  <c r="R16" i="5"/>
  <c r="R9" i="5"/>
  <c r="R15" i="5"/>
  <c r="R4" i="5"/>
  <c r="R11" i="5"/>
  <c r="R14" i="5"/>
  <c r="R7" i="5"/>
  <c r="R13" i="5"/>
  <c r="R12" i="5"/>
  <c r="R6" i="5"/>
  <c r="R29" i="5"/>
  <c r="R27" i="5"/>
  <c r="R28" i="5"/>
  <c r="W124" i="3" l="1"/>
  <c r="T73" i="1"/>
  <c r="O26" i="5"/>
  <c r="O29" i="5"/>
  <c r="O27" i="5"/>
  <c r="O28" i="5"/>
  <c r="O2" i="5"/>
  <c r="O24" i="5"/>
  <c r="O8" i="5"/>
  <c r="O5" i="5"/>
  <c r="O3" i="5"/>
  <c r="O10" i="5"/>
  <c r="O23" i="5"/>
  <c r="O22" i="5"/>
  <c r="O21" i="5"/>
  <c r="O20" i="5"/>
  <c r="O19" i="5"/>
  <c r="O18" i="5"/>
  <c r="O17" i="5"/>
  <c r="O16" i="5"/>
  <c r="O9" i="5"/>
  <c r="O15" i="5"/>
  <c r="O4" i="5"/>
  <c r="O11" i="5"/>
  <c r="O14" i="5"/>
  <c r="O7" i="5"/>
  <c r="O13" i="5"/>
  <c r="O12" i="5"/>
  <c r="O6" i="5"/>
  <c r="O69" i="4"/>
  <c r="O65" i="4"/>
  <c r="O62" i="4"/>
  <c r="O67" i="4"/>
  <c r="O68" i="4"/>
  <c r="O61" i="4"/>
  <c r="O66" i="4"/>
  <c r="O64" i="4"/>
  <c r="O60" i="4"/>
  <c r="O63" i="4"/>
  <c r="O13" i="4"/>
  <c r="O7" i="4"/>
  <c r="O58" i="4"/>
  <c r="O57" i="4"/>
  <c r="O56" i="4"/>
  <c r="O20" i="4"/>
  <c r="O55" i="4"/>
  <c r="O54" i="4"/>
  <c r="O25" i="4"/>
  <c r="O14" i="4"/>
  <c r="O53" i="4"/>
  <c r="O52" i="4"/>
  <c r="O12" i="4"/>
  <c r="O51" i="4"/>
  <c r="O50" i="4"/>
  <c r="O49" i="4"/>
  <c r="O48" i="4"/>
  <c r="O18" i="4"/>
  <c r="O17" i="4"/>
  <c r="O47" i="4"/>
  <c r="O46" i="4"/>
  <c r="O45" i="4"/>
  <c r="O44" i="4"/>
  <c r="O43" i="4"/>
  <c r="O11" i="4"/>
  <c r="O23" i="4"/>
  <c r="O42" i="4"/>
  <c r="O5" i="4"/>
  <c r="O24" i="4"/>
  <c r="O41" i="4"/>
  <c r="O40" i="4"/>
  <c r="O9" i="4"/>
  <c r="O39" i="4"/>
  <c r="O10" i="4"/>
  <c r="O38" i="4"/>
  <c r="O37" i="4"/>
  <c r="O36" i="4"/>
  <c r="O8" i="4"/>
  <c r="O22" i="4"/>
  <c r="O35" i="4"/>
  <c r="O19" i="4"/>
  <c r="O21" i="4"/>
  <c r="O34" i="4"/>
  <c r="O33" i="4"/>
  <c r="O6" i="4"/>
  <c r="O2" i="4"/>
  <c r="O32" i="4"/>
  <c r="O4" i="4"/>
  <c r="O31" i="4"/>
  <c r="O16" i="4"/>
  <c r="O30" i="4"/>
  <c r="O29" i="4"/>
  <c r="O3" i="4"/>
  <c r="O28" i="4"/>
  <c r="O27" i="4"/>
  <c r="O15" i="4"/>
  <c r="O26" i="4"/>
  <c r="R114" i="3"/>
  <c r="R118" i="3"/>
  <c r="R119" i="3"/>
  <c r="R125" i="3"/>
  <c r="R107" i="3"/>
  <c r="R113" i="3"/>
  <c r="R112" i="3"/>
  <c r="R120" i="3"/>
  <c r="R123" i="3"/>
  <c r="R122" i="3"/>
  <c r="R117" i="3"/>
  <c r="R111" i="3"/>
  <c r="R115" i="3"/>
  <c r="R121" i="3"/>
  <c r="R116" i="3"/>
  <c r="R108" i="3"/>
  <c r="R110" i="3"/>
  <c r="R109" i="3"/>
  <c r="R104" i="3"/>
  <c r="R56" i="3"/>
  <c r="R103" i="3"/>
  <c r="R50" i="3"/>
  <c r="R74" i="3"/>
  <c r="R31" i="3"/>
  <c r="R73" i="3"/>
  <c r="R72" i="3"/>
  <c r="R59" i="3"/>
  <c r="R63" i="3"/>
  <c r="R29" i="3"/>
  <c r="R40" i="3"/>
  <c r="R85" i="3"/>
  <c r="R60" i="3"/>
  <c r="R27" i="3"/>
  <c r="R102" i="3"/>
  <c r="R25" i="3"/>
  <c r="R36" i="3"/>
  <c r="R18" i="3"/>
  <c r="R10" i="3"/>
  <c r="R61" i="3"/>
  <c r="R22" i="3"/>
  <c r="R35" i="3"/>
  <c r="R101" i="3"/>
  <c r="R23" i="3"/>
  <c r="R19" i="3"/>
  <c r="R75" i="3"/>
  <c r="R26" i="3"/>
  <c r="R65" i="3"/>
  <c r="R37" i="3"/>
  <c r="R4" i="3"/>
  <c r="R66" i="3"/>
  <c r="R53" i="3"/>
  <c r="R17" i="3"/>
  <c r="R100" i="3"/>
  <c r="R99" i="3"/>
  <c r="R28" i="3"/>
  <c r="R39" i="3"/>
  <c r="R98" i="3"/>
  <c r="R9" i="3"/>
  <c r="R47" i="3"/>
  <c r="R58" i="3"/>
  <c r="R52" i="3"/>
  <c r="R97" i="3"/>
  <c r="R3" i="3"/>
  <c r="R67" i="3"/>
  <c r="R48" i="3"/>
  <c r="R78" i="3"/>
  <c r="R96" i="3"/>
  <c r="R14" i="3"/>
  <c r="R51" i="3"/>
  <c r="R20" i="3"/>
  <c r="R33" i="3"/>
  <c r="R46" i="3"/>
  <c r="R82" i="3"/>
  <c r="R71" i="3"/>
  <c r="R12" i="3"/>
  <c r="R81" i="3"/>
  <c r="R49" i="3"/>
  <c r="R77" i="3"/>
  <c r="R69" i="3"/>
  <c r="R70" i="3"/>
  <c r="R95" i="3"/>
  <c r="R2" i="3"/>
  <c r="R42" i="3"/>
  <c r="R76" i="3"/>
  <c r="R94" i="3"/>
  <c r="R57" i="3"/>
  <c r="R80" i="3"/>
  <c r="R41" i="3"/>
  <c r="R34" i="3"/>
  <c r="R32" i="3"/>
  <c r="R11" i="3"/>
  <c r="R38" i="3"/>
  <c r="R21" i="3"/>
  <c r="R93" i="3"/>
  <c r="R68" i="3"/>
  <c r="R55" i="3"/>
  <c r="R92" i="3"/>
  <c r="R62" i="3"/>
  <c r="R13" i="3"/>
  <c r="R6" i="3"/>
  <c r="R54" i="3"/>
  <c r="R91" i="3"/>
  <c r="R5" i="3"/>
  <c r="R90" i="3"/>
  <c r="R16" i="3"/>
  <c r="R64" i="3"/>
  <c r="R43" i="3"/>
  <c r="R7" i="3"/>
  <c r="R89" i="3"/>
  <c r="R24" i="3"/>
  <c r="R79" i="3"/>
  <c r="R83" i="3"/>
  <c r="R88" i="3"/>
  <c r="R30" i="3"/>
  <c r="R45" i="3"/>
  <c r="R15" i="3"/>
  <c r="R84" i="3"/>
  <c r="R87" i="3"/>
  <c r="R44" i="3"/>
  <c r="R86" i="3"/>
  <c r="R8" i="3"/>
  <c r="Q102" i="2"/>
  <c r="Q86" i="2"/>
  <c r="Q87" i="2"/>
  <c r="Q100" i="2"/>
  <c r="Q99" i="2"/>
  <c r="Q89" i="2"/>
  <c r="Q101" i="2"/>
  <c r="Q96" i="2"/>
  <c r="Q95" i="2"/>
  <c r="Q88" i="2"/>
  <c r="Q92" i="2"/>
  <c r="Q84" i="2"/>
  <c r="Q94" i="2"/>
  <c r="Q82" i="2"/>
  <c r="Q85" i="2"/>
  <c r="Q97" i="2"/>
  <c r="Q91" i="2"/>
  <c r="Q81" i="2"/>
  <c r="Q83" i="2"/>
  <c r="Q93" i="2"/>
  <c r="Q98" i="2"/>
  <c r="Q90" i="2"/>
  <c r="Q44" i="2"/>
  <c r="Q57" i="2"/>
  <c r="Q78" i="2"/>
  <c r="Q36" i="2"/>
  <c r="Q18" i="2"/>
  <c r="Q77" i="2"/>
  <c r="Q19" i="2"/>
  <c r="Q22" i="2"/>
  <c r="Q59" i="2"/>
  <c r="Q39" i="2"/>
  <c r="Q76" i="2"/>
  <c r="Q13" i="2"/>
  <c r="Q27" i="2"/>
  <c r="Q45" i="2"/>
  <c r="Q30" i="2"/>
  <c r="Q60" i="2"/>
  <c r="Q8" i="2"/>
  <c r="Q24" i="2"/>
  <c r="Q20" i="2"/>
  <c r="Q5" i="2"/>
  <c r="Q47" i="2"/>
  <c r="Q4" i="2"/>
  <c r="Q75" i="2"/>
  <c r="Q15" i="2"/>
  <c r="Q40" i="2"/>
  <c r="Q74" i="2"/>
  <c r="Q52" i="2"/>
  <c r="Q73" i="2"/>
  <c r="Q12" i="2"/>
  <c r="Q41" i="2"/>
  <c r="Q25" i="2"/>
  <c r="Q3" i="2"/>
  <c r="Q56" i="2"/>
  <c r="Q51" i="2"/>
  <c r="Q6" i="2"/>
  <c r="Q23" i="2"/>
  <c r="Q37" i="2"/>
  <c r="Q50" i="2"/>
  <c r="Q58" i="2"/>
  <c r="Q35" i="2"/>
  <c r="Q43" i="2"/>
  <c r="Q38" i="2"/>
  <c r="Q26" i="2"/>
  <c r="Q16" i="2"/>
  <c r="Q72" i="2"/>
  <c r="Q64" i="2"/>
  <c r="Q2" i="2"/>
  <c r="Q9" i="2"/>
  <c r="Q33" i="2"/>
  <c r="Q10" i="2"/>
  <c r="Q71" i="2"/>
  <c r="Q62" i="2"/>
  <c r="Q70" i="2"/>
  <c r="Q29" i="2"/>
  <c r="Q14" i="2"/>
  <c r="Q65" i="2"/>
  <c r="Q66" i="2"/>
  <c r="Q48" i="2"/>
  <c r="Q69" i="2"/>
  <c r="Q7" i="2"/>
  <c r="Q46" i="2"/>
  <c r="Q54" i="2"/>
  <c r="Q42" i="2"/>
  <c r="Q31" i="2"/>
  <c r="Q17" i="2"/>
  <c r="Q68" i="2"/>
  <c r="Q34" i="2"/>
  <c r="Q63" i="2"/>
  <c r="Q32" i="2"/>
  <c r="Q11" i="2"/>
  <c r="Q61" i="2"/>
  <c r="Q28" i="2"/>
  <c r="Q67" i="2"/>
  <c r="Q21" i="2"/>
  <c r="Q53" i="2"/>
  <c r="Q55" i="2"/>
  <c r="Q49" i="2"/>
  <c r="O55" i="1"/>
  <c r="O63" i="1"/>
  <c r="O69" i="1"/>
  <c r="O62" i="1"/>
  <c r="O66" i="1"/>
  <c r="O53" i="1"/>
  <c r="O72" i="1"/>
  <c r="O64" i="1"/>
  <c r="O59" i="1"/>
  <c r="O60" i="1"/>
  <c r="O58" i="1"/>
  <c r="O54" i="1"/>
  <c r="O71" i="1"/>
  <c r="O67" i="1"/>
  <c r="O70" i="1"/>
  <c r="O61" i="1"/>
  <c r="O56" i="1"/>
  <c r="O65" i="1"/>
  <c r="O57" i="1"/>
  <c r="O52" i="1"/>
  <c r="O68" i="1"/>
  <c r="O21" i="1"/>
  <c r="O4" i="1"/>
  <c r="O14" i="1"/>
  <c r="O7" i="1"/>
  <c r="O24" i="1"/>
  <c r="O39" i="1"/>
  <c r="O48" i="1"/>
  <c r="O18" i="1"/>
  <c r="O8" i="1"/>
  <c r="O45" i="1"/>
  <c r="O17" i="1"/>
  <c r="O10" i="1"/>
  <c r="O28" i="1"/>
  <c r="O16" i="1"/>
  <c r="O15" i="1"/>
  <c r="O32" i="1"/>
  <c r="O29" i="1"/>
  <c r="O46" i="1"/>
  <c r="O42" i="1"/>
  <c r="O9" i="1"/>
  <c r="O11" i="1"/>
  <c r="O22" i="1"/>
  <c r="O40" i="1"/>
  <c r="O49" i="1"/>
  <c r="O44" i="1"/>
  <c r="O13" i="1"/>
  <c r="O41" i="1"/>
  <c r="O19" i="1"/>
  <c r="O38" i="1"/>
  <c r="O25" i="1"/>
  <c r="O5" i="1"/>
  <c r="O37" i="1"/>
  <c r="O36" i="1"/>
  <c r="O23" i="1"/>
  <c r="O31" i="1"/>
  <c r="O12" i="1"/>
  <c r="O35" i="1"/>
  <c r="O26" i="1"/>
  <c r="O34" i="1"/>
  <c r="O43" i="1"/>
  <c r="O47" i="1"/>
  <c r="O3" i="1"/>
  <c r="O2" i="1"/>
  <c r="O50" i="1"/>
  <c r="O6" i="1"/>
  <c r="O33" i="1"/>
  <c r="O30" i="1"/>
  <c r="O27" i="1"/>
  <c r="O20" i="1"/>
  <c r="P13" i="4"/>
  <c r="P7" i="4"/>
  <c r="P58" i="4"/>
  <c r="P57" i="4"/>
  <c r="P56" i="4"/>
  <c r="P20" i="4"/>
  <c r="P55" i="4"/>
  <c r="P54" i="4"/>
  <c r="P25" i="4"/>
  <c r="P14" i="4"/>
  <c r="P53" i="4"/>
  <c r="P52" i="4"/>
  <c r="P12" i="4"/>
  <c r="P51" i="4"/>
  <c r="P50" i="4"/>
  <c r="P49" i="4"/>
  <c r="P48" i="4"/>
  <c r="P18" i="4"/>
  <c r="P17" i="4"/>
  <c r="P47" i="4"/>
  <c r="P46" i="4"/>
  <c r="P45" i="4"/>
  <c r="P44" i="4"/>
  <c r="P43" i="4"/>
  <c r="P11" i="4"/>
  <c r="P23" i="4"/>
  <c r="P42" i="4"/>
  <c r="P5" i="4"/>
  <c r="P24" i="4"/>
  <c r="P41" i="4"/>
  <c r="P40" i="4"/>
  <c r="P9" i="4"/>
  <c r="P39" i="4"/>
  <c r="P10" i="4"/>
  <c r="P38" i="4"/>
  <c r="P37" i="4"/>
  <c r="P36" i="4"/>
  <c r="P8" i="4"/>
  <c r="P22" i="4"/>
  <c r="P35" i="4"/>
  <c r="P19" i="4"/>
  <c r="P21" i="4"/>
  <c r="P34" i="4"/>
  <c r="P33" i="4"/>
  <c r="P6" i="4"/>
  <c r="P2" i="4"/>
  <c r="P32" i="4"/>
  <c r="P4" i="4"/>
  <c r="P31" i="4"/>
  <c r="P16" i="4"/>
  <c r="P30" i="4"/>
  <c r="P29" i="4"/>
  <c r="P3" i="4"/>
  <c r="P28" i="4"/>
  <c r="P27" i="4"/>
  <c r="P15" i="4"/>
  <c r="P26" i="4"/>
  <c r="P61" i="4"/>
  <c r="P66" i="4"/>
  <c r="P64" i="4"/>
  <c r="P60" i="4"/>
  <c r="P63" i="4"/>
  <c r="P65" i="4"/>
  <c r="P62" i="4"/>
  <c r="P67" i="4"/>
  <c r="P68" i="4"/>
  <c r="P69" i="4"/>
  <c r="H26" i="5" l="1"/>
  <c r="H64" i="4"/>
  <c r="H60" i="4"/>
  <c r="H13" i="4"/>
  <c r="H20" i="4"/>
  <c r="H25" i="4"/>
  <c r="H8" i="4"/>
  <c r="H19" i="4"/>
  <c r="H2" i="4"/>
  <c r="R31" i="4"/>
  <c r="R16" i="4"/>
  <c r="R30" i="4"/>
  <c r="R29" i="4"/>
  <c r="R3" i="4"/>
  <c r="R28" i="4"/>
  <c r="R27" i="4"/>
  <c r="R15" i="4"/>
  <c r="R26" i="4"/>
  <c r="K118" i="3"/>
  <c r="K113" i="3"/>
  <c r="K111" i="3"/>
  <c r="K115" i="3"/>
  <c r="K108" i="3"/>
  <c r="K110" i="3"/>
  <c r="K109" i="3"/>
  <c r="K74" i="3"/>
  <c r="K59" i="3"/>
  <c r="K63" i="3"/>
  <c r="U63" i="3" s="1"/>
  <c r="K36" i="3"/>
  <c r="K18" i="3"/>
  <c r="K61" i="3"/>
  <c r="K22" i="3"/>
  <c r="U22" i="3" s="1"/>
  <c r="K75" i="3"/>
  <c r="K65" i="3"/>
  <c r="K37" i="3"/>
  <c r="K66" i="3"/>
  <c r="K17" i="3"/>
  <c r="K28" i="3"/>
  <c r="K9" i="3"/>
  <c r="K47" i="3"/>
  <c r="U47" i="3" s="1"/>
  <c r="K3" i="3"/>
  <c r="K67" i="3"/>
  <c r="K48" i="3"/>
  <c r="U48" i="3" s="1"/>
  <c r="K2" i="3"/>
  <c r="U2" i="3" s="1"/>
  <c r="K21" i="3"/>
  <c r="U21" i="3" s="1"/>
  <c r="K55" i="3"/>
  <c r="U55" i="3" s="1"/>
  <c r="K6" i="3"/>
  <c r="U6" i="3" s="1"/>
  <c r="K54" i="3"/>
  <c r="U54" i="3" s="1"/>
  <c r="K16" i="3"/>
  <c r="K64" i="3"/>
  <c r="K79" i="3"/>
  <c r="U79" i="3" s="1"/>
  <c r="K44" i="3"/>
  <c r="U44" i="3" s="1"/>
  <c r="K8" i="3"/>
  <c r="H55" i="1"/>
  <c r="H53" i="1"/>
  <c r="H59" i="1"/>
  <c r="H63" i="1"/>
  <c r="H60" i="1"/>
  <c r="H52" i="1"/>
  <c r="H4" i="1"/>
  <c r="H14" i="1"/>
  <c r="H24" i="1"/>
  <c r="H39" i="1"/>
  <c r="H18" i="1"/>
  <c r="H8" i="1"/>
  <c r="H10" i="1"/>
  <c r="U10" i="1" s="1"/>
  <c r="H28" i="1"/>
  <c r="H32" i="1"/>
  <c r="H29" i="1"/>
  <c r="H9" i="1"/>
  <c r="H11" i="1"/>
  <c r="H40" i="1"/>
  <c r="U40" i="1" s="1"/>
  <c r="H25" i="1"/>
  <c r="H5" i="1"/>
  <c r="H36" i="1"/>
  <c r="U36" i="1" s="1"/>
  <c r="H31" i="1"/>
  <c r="H12" i="1"/>
  <c r="H3" i="1"/>
  <c r="U3" i="1" s="1"/>
  <c r="H2" i="1"/>
  <c r="U2" i="1" s="1"/>
  <c r="H6" i="1"/>
  <c r="H20" i="1"/>
  <c r="U20" i="1" s="1"/>
  <c r="J96" i="2"/>
  <c r="J85" i="2"/>
  <c r="T85" i="2" s="1"/>
  <c r="J98" i="2"/>
  <c r="J13" i="2"/>
  <c r="J27" i="2"/>
  <c r="J5" i="2"/>
  <c r="J4" i="2"/>
  <c r="T4" i="2" s="1"/>
  <c r="J40" i="2"/>
  <c r="J52" i="2"/>
  <c r="J12" i="2"/>
  <c r="T12" i="2" s="1"/>
  <c r="J41" i="2"/>
  <c r="J25" i="2"/>
  <c r="J3" i="2"/>
  <c r="J37" i="2"/>
  <c r="J58" i="2"/>
  <c r="J2" i="2"/>
  <c r="J33" i="2"/>
  <c r="J29" i="2"/>
  <c r="J7" i="2"/>
  <c r="T7" i="2" s="1"/>
  <c r="J46" i="2"/>
  <c r="J54" i="2"/>
  <c r="T54" i="2" s="1"/>
  <c r="J42" i="2"/>
  <c r="J31" i="2"/>
  <c r="J17" i="2"/>
  <c r="T17" i="2" s="1"/>
  <c r="J34" i="2"/>
  <c r="J32" i="2"/>
  <c r="T32" i="2" s="1"/>
  <c r="J49" i="2"/>
  <c r="S21" i="1"/>
  <c r="S4" i="1"/>
  <c r="S14" i="1"/>
  <c r="S7" i="1"/>
  <c r="S24" i="1"/>
  <c r="S39" i="1"/>
  <c r="S48" i="1"/>
  <c r="S18" i="1"/>
  <c r="S8" i="1"/>
  <c r="S45" i="1"/>
  <c r="S17" i="1"/>
  <c r="S10" i="1"/>
  <c r="S28" i="1"/>
  <c r="S16" i="1"/>
  <c r="S15" i="1"/>
  <c r="S32" i="1"/>
  <c r="S29" i="1"/>
  <c r="S46" i="1"/>
  <c r="S42" i="1"/>
  <c r="S9" i="1"/>
  <c r="S11" i="1"/>
  <c r="S22" i="1"/>
  <c r="S40" i="1"/>
  <c r="S49" i="1"/>
  <c r="S44" i="1"/>
  <c r="S13" i="1"/>
  <c r="S41" i="1"/>
  <c r="S19" i="1"/>
  <c r="S38" i="1"/>
  <c r="S25" i="1"/>
  <c r="S5" i="1"/>
  <c r="S37" i="1"/>
  <c r="S36" i="1"/>
  <c r="S23" i="1"/>
  <c r="S31" i="1"/>
  <c r="S12" i="1"/>
  <c r="S35" i="1"/>
  <c r="S26" i="1"/>
  <c r="S34" i="1"/>
  <c r="S43" i="1"/>
  <c r="S47" i="1"/>
  <c r="S3" i="1"/>
  <c r="S2" i="1"/>
  <c r="S50" i="1"/>
  <c r="S6" i="1"/>
  <c r="S33" i="1"/>
  <c r="S30" i="1"/>
  <c r="S27" i="1"/>
  <c r="S20" i="1"/>
  <c r="S63" i="1"/>
  <c r="S69" i="1"/>
  <c r="S66" i="1"/>
  <c r="S64" i="1"/>
  <c r="S60" i="1"/>
  <c r="S54" i="1"/>
  <c r="S71" i="1"/>
  <c r="S67" i="1"/>
  <c r="S70" i="1"/>
  <c r="S61" i="1"/>
  <c r="S56" i="1"/>
  <c r="S65" i="1"/>
  <c r="S52" i="1"/>
  <c r="S55" i="1"/>
  <c r="S62" i="1"/>
  <c r="S53" i="1"/>
  <c r="S72" i="1"/>
  <c r="S59" i="1"/>
  <c r="S58" i="1"/>
  <c r="S57" i="1"/>
  <c r="S68" i="1"/>
  <c r="U102" i="2"/>
  <c r="U86" i="2"/>
  <c r="U87" i="2"/>
  <c r="U100" i="2"/>
  <c r="U99" i="2"/>
  <c r="U89" i="2"/>
  <c r="U101" i="2"/>
  <c r="U96" i="2"/>
  <c r="U95" i="2"/>
  <c r="U88" i="2"/>
  <c r="U92" i="2"/>
  <c r="U84" i="2"/>
  <c r="U94" i="2"/>
  <c r="U82" i="2"/>
  <c r="U85" i="2"/>
  <c r="U97" i="2"/>
  <c r="U91" i="2"/>
  <c r="U81" i="2"/>
  <c r="U83" i="2"/>
  <c r="U93" i="2"/>
  <c r="U98" i="2"/>
  <c r="U90" i="2"/>
  <c r="U44" i="2"/>
  <c r="U57" i="2"/>
  <c r="U78" i="2"/>
  <c r="U36" i="2"/>
  <c r="U18" i="2"/>
  <c r="U77" i="2"/>
  <c r="U19" i="2"/>
  <c r="U22" i="2"/>
  <c r="U59" i="2"/>
  <c r="U39" i="2"/>
  <c r="U76" i="2"/>
  <c r="U13" i="2"/>
  <c r="U27" i="2"/>
  <c r="U45" i="2"/>
  <c r="U30" i="2"/>
  <c r="U60" i="2"/>
  <c r="U8" i="2"/>
  <c r="U24" i="2"/>
  <c r="U20" i="2"/>
  <c r="U5" i="2"/>
  <c r="U47" i="2"/>
  <c r="U4" i="2"/>
  <c r="U75" i="2"/>
  <c r="U15" i="2"/>
  <c r="U40" i="2"/>
  <c r="U74" i="2"/>
  <c r="U52" i="2"/>
  <c r="U73" i="2"/>
  <c r="U12" i="2"/>
  <c r="U41" i="2"/>
  <c r="U25" i="2"/>
  <c r="U3" i="2"/>
  <c r="U56" i="2"/>
  <c r="U51" i="2"/>
  <c r="U6" i="2"/>
  <c r="U23" i="2"/>
  <c r="U37" i="2"/>
  <c r="U50" i="2"/>
  <c r="U58" i="2"/>
  <c r="U35" i="2"/>
  <c r="U43" i="2"/>
  <c r="U38" i="2"/>
  <c r="U26" i="2"/>
  <c r="U16" i="2"/>
  <c r="U72" i="2"/>
  <c r="U64" i="2"/>
  <c r="U2" i="2"/>
  <c r="U9" i="2"/>
  <c r="U33" i="2"/>
  <c r="U10" i="2"/>
  <c r="U71" i="2"/>
  <c r="U62" i="2"/>
  <c r="U70" i="2"/>
  <c r="U29" i="2"/>
  <c r="U14" i="2"/>
  <c r="U65" i="2"/>
  <c r="U66" i="2"/>
  <c r="U48" i="2"/>
  <c r="U69" i="2"/>
  <c r="U7" i="2"/>
  <c r="U46" i="2"/>
  <c r="U54" i="2"/>
  <c r="U42" i="2"/>
  <c r="U31" i="2"/>
  <c r="U17" i="2"/>
  <c r="U68" i="2"/>
  <c r="U34" i="2"/>
  <c r="U63" i="2"/>
  <c r="U32" i="2"/>
  <c r="U11" i="2"/>
  <c r="U61" i="2"/>
  <c r="U28" i="2"/>
  <c r="U67" i="2"/>
  <c r="U21" i="2"/>
  <c r="U53" i="2"/>
  <c r="U55" i="2"/>
  <c r="U49" i="2"/>
  <c r="S26" i="5"/>
  <c r="S29" i="5"/>
  <c r="T29" i="5" s="1"/>
  <c r="S27" i="5"/>
  <c r="T27" i="5" s="1"/>
  <c r="S28" i="5"/>
  <c r="T28" i="5" s="1"/>
  <c r="S2" i="5"/>
  <c r="T2" i="5" s="1"/>
  <c r="S24" i="5"/>
  <c r="T24" i="5" s="1"/>
  <c r="S8" i="5"/>
  <c r="T8" i="5" s="1"/>
  <c r="S5" i="5"/>
  <c r="T5" i="5" s="1"/>
  <c r="S3" i="5"/>
  <c r="T3" i="5" s="1"/>
  <c r="S10" i="5"/>
  <c r="T10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9" i="5"/>
  <c r="T9" i="5" s="1"/>
  <c r="S15" i="5"/>
  <c r="T15" i="5" s="1"/>
  <c r="S4" i="5"/>
  <c r="T4" i="5" s="1"/>
  <c r="S11" i="5"/>
  <c r="T11" i="5" s="1"/>
  <c r="S14" i="5"/>
  <c r="T14" i="5" s="1"/>
  <c r="S7" i="5"/>
  <c r="T7" i="5" s="1"/>
  <c r="S13" i="5"/>
  <c r="T13" i="5" s="1"/>
  <c r="S12" i="5"/>
  <c r="T12" i="5" s="1"/>
  <c r="S6" i="5"/>
  <c r="T6" i="5" s="1"/>
  <c r="S69" i="4"/>
  <c r="S65" i="4"/>
  <c r="S62" i="4"/>
  <c r="S67" i="4"/>
  <c r="S68" i="4"/>
  <c r="S61" i="4"/>
  <c r="S66" i="4"/>
  <c r="S64" i="4"/>
  <c r="S60" i="4"/>
  <c r="S63" i="4"/>
  <c r="S13" i="4"/>
  <c r="S7" i="4"/>
  <c r="S58" i="4"/>
  <c r="S57" i="4"/>
  <c r="S56" i="4"/>
  <c r="S20" i="4"/>
  <c r="S55" i="4"/>
  <c r="S54" i="4"/>
  <c r="S25" i="4"/>
  <c r="S14" i="4"/>
  <c r="S53" i="4"/>
  <c r="S52" i="4"/>
  <c r="S12" i="4"/>
  <c r="S51" i="4"/>
  <c r="S50" i="4"/>
  <c r="S49" i="4"/>
  <c r="S48" i="4"/>
  <c r="S18" i="4"/>
  <c r="S17" i="4"/>
  <c r="S47" i="4"/>
  <c r="S46" i="4"/>
  <c r="S45" i="4"/>
  <c r="S44" i="4"/>
  <c r="S43" i="4"/>
  <c r="S11" i="4"/>
  <c r="S23" i="4"/>
  <c r="S42" i="4"/>
  <c r="S5" i="4"/>
  <c r="S24" i="4"/>
  <c r="S41" i="4"/>
  <c r="S40" i="4"/>
  <c r="S9" i="4"/>
  <c r="S39" i="4"/>
  <c r="S10" i="4"/>
  <c r="S38" i="4"/>
  <c r="S37" i="4"/>
  <c r="S36" i="4"/>
  <c r="S8" i="4"/>
  <c r="S22" i="4"/>
  <c r="S35" i="4"/>
  <c r="S19" i="4"/>
  <c r="S21" i="4"/>
  <c r="S34" i="4"/>
  <c r="S33" i="4"/>
  <c r="S6" i="4"/>
  <c r="S2" i="4"/>
  <c r="S32" i="4"/>
  <c r="S4" i="4"/>
  <c r="S31" i="4"/>
  <c r="S16" i="4"/>
  <c r="S30" i="4"/>
  <c r="S29" i="4"/>
  <c r="S3" i="4"/>
  <c r="S28" i="4"/>
  <c r="S27" i="4"/>
  <c r="S15" i="4"/>
  <c r="S26" i="4"/>
  <c r="V104" i="3"/>
  <c r="V56" i="3"/>
  <c r="V103" i="3"/>
  <c r="V50" i="3"/>
  <c r="V74" i="3"/>
  <c r="V31" i="3"/>
  <c r="V73" i="3"/>
  <c r="V72" i="3"/>
  <c r="V59" i="3"/>
  <c r="V63" i="3"/>
  <c r="V29" i="3"/>
  <c r="V40" i="3"/>
  <c r="V85" i="3"/>
  <c r="V60" i="3"/>
  <c r="V27" i="3"/>
  <c r="V102" i="3"/>
  <c r="V25" i="3"/>
  <c r="V36" i="3"/>
  <c r="V18" i="3"/>
  <c r="V10" i="3"/>
  <c r="V61" i="3"/>
  <c r="V22" i="3"/>
  <c r="V35" i="3"/>
  <c r="V101" i="3"/>
  <c r="V23" i="3"/>
  <c r="V19" i="3"/>
  <c r="V75" i="3"/>
  <c r="V26" i="3"/>
  <c r="V65" i="3"/>
  <c r="V37" i="3"/>
  <c r="V4" i="3"/>
  <c r="V66" i="3"/>
  <c r="V53" i="3"/>
  <c r="V17" i="3"/>
  <c r="V100" i="3"/>
  <c r="V99" i="3"/>
  <c r="V28" i="3"/>
  <c r="V39" i="3"/>
  <c r="V98" i="3"/>
  <c r="V9" i="3"/>
  <c r="V47" i="3"/>
  <c r="V58" i="3"/>
  <c r="V52" i="3"/>
  <c r="V97" i="3"/>
  <c r="V3" i="3"/>
  <c r="V67" i="3"/>
  <c r="V48" i="3"/>
  <c r="V78" i="3"/>
  <c r="V96" i="3"/>
  <c r="V14" i="3"/>
  <c r="V51" i="3"/>
  <c r="V20" i="3"/>
  <c r="V33" i="3"/>
  <c r="V46" i="3"/>
  <c r="V82" i="3"/>
  <c r="V71" i="3"/>
  <c r="V12" i="3"/>
  <c r="V81" i="3"/>
  <c r="V49" i="3"/>
  <c r="V77" i="3"/>
  <c r="V69" i="3"/>
  <c r="V70" i="3"/>
  <c r="V95" i="3"/>
  <c r="V2" i="3"/>
  <c r="V42" i="3"/>
  <c r="V76" i="3"/>
  <c r="V94" i="3"/>
  <c r="V57" i="3"/>
  <c r="V80" i="3"/>
  <c r="V41" i="3"/>
  <c r="V34" i="3"/>
  <c r="V32" i="3"/>
  <c r="V11" i="3"/>
  <c r="V38" i="3"/>
  <c r="V21" i="3"/>
  <c r="V93" i="3"/>
  <c r="V68" i="3"/>
  <c r="V55" i="3"/>
  <c r="V92" i="3"/>
  <c r="V62" i="3"/>
  <c r="V13" i="3"/>
  <c r="V6" i="3"/>
  <c r="V54" i="3"/>
  <c r="V91" i="3"/>
  <c r="V5" i="3"/>
  <c r="V90" i="3"/>
  <c r="V16" i="3"/>
  <c r="V64" i="3"/>
  <c r="V43" i="3"/>
  <c r="V7" i="3"/>
  <c r="V89" i="3"/>
  <c r="V24" i="3"/>
  <c r="V79" i="3"/>
  <c r="V83" i="3"/>
  <c r="V88" i="3"/>
  <c r="V30" i="3"/>
  <c r="V45" i="3"/>
  <c r="V15" i="3"/>
  <c r="V84" i="3"/>
  <c r="V87" i="3"/>
  <c r="V44" i="3"/>
  <c r="V86" i="3"/>
  <c r="V8" i="3"/>
  <c r="V112" i="3"/>
  <c r="V120" i="3"/>
  <c r="V123" i="3"/>
  <c r="V122" i="3"/>
  <c r="V117" i="3"/>
  <c r="V111" i="3"/>
  <c r="V115" i="3"/>
  <c r="V121" i="3"/>
  <c r="V116" i="3"/>
  <c r="V108" i="3"/>
  <c r="V110" i="3"/>
  <c r="V109" i="3"/>
  <c r="V114" i="3"/>
  <c r="V118" i="3"/>
  <c r="V119" i="3"/>
  <c r="V125" i="3"/>
  <c r="V107" i="3"/>
  <c r="V113" i="3"/>
  <c r="U3" i="3" l="1"/>
  <c r="X3" i="3"/>
  <c r="U65" i="3"/>
  <c r="X65" i="3"/>
  <c r="U9" i="3"/>
  <c r="X9" i="3"/>
  <c r="U36" i="3"/>
  <c r="X36" i="3"/>
  <c r="N110" i="3"/>
  <c r="M110" i="3"/>
  <c r="X110" i="3" s="1"/>
  <c r="U110" i="3"/>
  <c r="N115" i="3"/>
  <c r="M115" i="3"/>
  <c r="X115" i="3" s="1"/>
  <c r="U115" i="3"/>
  <c r="N108" i="3"/>
  <c r="M108" i="3"/>
  <c r="X108" i="3" s="1"/>
  <c r="U108" i="3"/>
  <c r="N111" i="3"/>
  <c r="M111" i="3"/>
  <c r="X111" i="3" s="1"/>
  <c r="U111" i="3"/>
  <c r="N113" i="3"/>
  <c r="M113" i="3"/>
  <c r="X113" i="3" s="1"/>
  <c r="U113" i="3"/>
  <c r="N118" i="3"/>
  <c r="M118" i="3"/>
  <c r="X118" i="3" s="1"/>
  <c r="U118" i="3"/>
  <c r="M109" i="3"/>
  <c r="X109" i="3" s="1"/>
  <c r="N109" i="3"/>
  <c r="U109" i="3"/>
  <c r="N17" i="3"/>
  <c r="M17" i="3"/>
  <c r="X17" i="3" s="1"/>
  <c r="U17" i="3"/>
  <c r="N66" i="3"/>
  <c r="M66" i="3"/>
  <c r="X66" i="3" s="1"/>
  <c r="U66" i="3"/>
  <c r="N59" i="3"/>
  <c r="M59" i="3"/>
  <c r="X59" i="3" s="1"/>
  <c r="U59" i="3"/>
  <c r="U64" i="3"/>
  <c r="N64" i="3"/>
  <c r="M64" i="3"/>
  <c r="X64" i="3" s="1"/>
  <c r="N67" i="3"/>
  <c r="M67" i="3"/>
  <c r="X67" i="3" s="1"/>
  <c r="U67" i="3"/>
  <c r="N74" i="3"/>
  <c r="M74" i="3"/>
  <c r="X74" i="3" s="1"/>
  <c r="U74" i="3"/>
  <c r="N37" i="3"/>
  <c r="M37" i="3"/>
  <c r="X37" i="3" s="1"/>
  <c r="U37" i="3"/>
  <c r="U16" i="3"/>
  <c r="N16" i="3"/>
  <c r="M16" i="3"/>
  <c r="X16" i="3" s="1"/>
  <c r="N75" i="3"/>
  <c r="M75" i="3"/>
  <c r="X75" i="3" s="1"/>
  <c r="U75" i="3"/>
  <c r="N28" i="3"/>
  <c r="M28" i="3"/>
  <c r="X28" i="3" s="1"/>
  <c r="U28" i="3"/>
  <c r="N18" i="3"/>
  <c r="M18" i="3"/>
  <c r="X18" i="3" s="1"/>
  <c r="U18" i="3"/>
  <c r="N61" i="3"/>
  <c r="M61" i="3"/>
  <c r="X61" i="3" s="1"/>
  <c r="U61" i="3"/>
  <c r="U8" i="3"/>
  <c r="K26" i="5"/>
  <c r="J26" i="5"/>
  <c r="U26" i="5" s="1"/>
  <c r="R26" i="5"/>
  <c r="T26" i="5" s="1"/>
  <c r="R60" i="4"/>
  <c r="K60" i="4"/>
  <c r="J60" i="4"/>
  <c r="U60" i="4" s="1"/>
  <c r="R64" i="4"/>
  <c r="K64" i="4"/>
  <c r="J64" i="4"/>
  <c r="U64" i="4" s="1"/>
  <c r="R20" i="4"/>
  <c r="K20" i="4"/>
  <c r="J20" i="4"/>
  <c r="U20" i="4" s="1"/>
  <c r="R2" i="4"/>
  <c r="K2" i="4"/>
  <c r="J2" i="4"/>
  <c r="U2" i="4" s="1"/>
  <c r="R19" i="4"/>
  <c r="J19" i="4"/>
  <c r="U19" i="4" s="1"/>
  <c r="K19" i="4"/>
  <c r="R8" i="4"/>
  <c r="K8" i="4"/>
  <c r="J8" i="4"/>
  <c r="U8" i="4" s="1"/>
  <c r="R13" i="4"/>
  <c r="J13" i="4"/>
  <c r="U13" i="4" s="1"/>
  <c r="K13" i="4"/>
  <c r="R25" i="4"/>
  <c r="J25" i="4"/>
  <c r="U25" i="4" s="1"/>
  <c r="K25" i="4"/>
  <c r="T5" i="2"/>
  <c r="W5" i="2"/>
  <c r="T3" i="2"/>
  <c r="W3" i="2"/>
  <c r="T2" i="2"/>
  <c r="W2" i="2"/>
  <c r="L40" i="2"/>
  <c r="W40" i="2" s="1"/>
  <c r="M40" i="2"/>
  <c r="T40" i="2"/>
  <c r="L31" i="2"/>
  <c r="W31" i="2" s="1"/>
  <c r="M31" i="2"/>
  <c r="T31" i="2"/>
  <c r="L58" i="2"/>
  <c r="W58" i="2" s="1"/>
  <c r="M58" i="2"/>
  <c r="T58" i="2"/>
  <c r="M27" i="2"/>
  <c r="L27" i="2"/>
  <c r="W27" i="2" s="1"/>
  <c r="T27" i="2"/>
  <c r="M46" i="2"/>
  <c r="L46" i="2"/>
  <c r="W46" i="2" s="1"/>
  <c r="T46" i="2"/>
  <c r="M49" i="2"/>
  <c r="L49" i="2"/>
  <c r="W49" i="2" s="1"/>
  <c r="T49" i="2"/>
  <c r="L41" i="2"/>
  <c r="W41" i="2" s="1"/>
  <c r="M41" i="2"/>
  <c r="T41" i="2"/>
  <c r="M98" i="2"/>
  <c r="L98" i="2"/>
  <c r="W98" i="2" s="1"/>
  <c r="T98" i="2"/>
  <c r="L25" i="2"/>
  <c r="W25" i="2" s="1"/>
  <c r="M25" i="2"/>
  <c r="T25" i="2"/>
  <c r="M29" i="2"/>
  <c r="L29" i="2"/>
  <c r="W29" i="2" s="1"/>
  <c r="T29" i="2"/>
  <c r="M13" i="2"/>
  <c r="L13" i="2"/>
  <c r="W13" i="2" s="1"/>
  <c r="T13" i="2"/>
  <c r="M34" i="2"/>
  <c r="L34" i="2"/>
  <c r="W34" i="2" s="1"/>
  <c r="T34" i="2"/>
  <c r="L33" i="2"/>
  <c r="W33" i="2" s="1"/>
  <c r="M33" i="2"/>
  <c r="T33" i="2"/>
  <c r="M52" i="2"/>
  <c r="L52" i="2"/>
  <c r="W52" i="2" s="1"/>
  <c r="T52" i="2"/>
  <c r="L96" i="2"/>
  <c r="W96" i="2" s="1"/>
  <c r="M96" i="2"/>
  <c r="T96" i="2"/>
  <c r="L42" i="2"/>
  <c r="W42" i="2" s="1"/>
  <c r="M42" i="2"/>
  <c r="T42" i="2"/>
  <c r="M37" i="2"/>
  <c r="L37" i="2"/>
  <c r="W37" i="2" s="1"/>
  <c r="T37" i="2"/>
  <c r="K53" i="1"/>
  <c r="J53" i="1"/>
  <c r="U53" i="1" s="1"/>
  <c r="R53" i="1"/>
  <c r="K63" i="1"/>
  <c r="J63" i="1"/>
  <c r="U63" i="1" s="1"/>
  <c r="R63" i="1"/>
  <c r="K55" i="1"/>
  <c r="J55" i="1"/>
  <c r="R55" i="1"/>
  <c r="K59" i="1"/>
  <c r="J59" i="1"/>
  <c r="U59" i="1" s="1"/>
  <c r="R59" i="1"/>
  <c r="J52" i="1"/>
  <c r="K52" i="1"/>
  <c r="R52" i="1"/>
  <c r="K60" i="1"/>
  <c r="J60" i="1"/>
  <c r="U60" i="1" s="1"/>
  <c r="R60" i="1"/>
  <c r="J18" i="1"/>
  <c r="U18" i="1" s="1"/>
  <c r="K18" i="1"/>
  <c r="R18" i="1"/>
  <c r="K2" i="1"/>
  <c r="J2" i="1"/>
  <c r="R2" i="1"/>
  <c r="K11" i="1"/>
  <c r="J11" i="1"/>
  <c r="R11" i="1"/>
  <c r="K39" i="1"/>
  <c r="J39" i="1"/>
  <c r="U39" i="1" s="1"/>
  <c r="R39" i="1"/>
  <c r="K3" i="1"/>
  <c r="J3" i="1"/>
  <c r="R3" i="1"/>
  <c r="J9" i="1"/>
  <c r="K9" i="1"/>
  <c r="R9" i="1"/>
  <c r="K24" i="1"/>
  <c r="J24" i="1"/>
  <c r="U24" i="1" s="1"/>
  <c r="R24" i="1"/>
  <c r="J12" i="1"/>
  <c r="U12" i="1" s="1"/>
  <c r="K12" i="1"/>
  <c r="R12" i="1"/>
  <c r="K29" i="1"/>
  <c r="J29" i="1"/>
  <c r="U29" i="1" s="1"/>
  <c r="R29" i="1"/>
  <c r="K14" i="1"/>
  <c r="J14" i="1"/>
  <c r="U14" i="1" s="1"/>
  <c r="R14" i="1"/>
  <c r="K40" i="1"/>
  <c r="J40" i="1"/>
  <c r="R40" i="1"/>
  <c r="K31" i="1"/>
  <c r="J31" i="1"/>
  <c r="U31" i="1" s="1"/>
  <c r="R31" i="1"/>
  <c r="K4" i="1"/>
  <c r="J4" i="1"/>
  <c r="R4" i="1"/>
  <c r="K36" i="1"/>
  <c r="J36" i="1"/>
  <c r="R36" i="1"/>
  <c r="K5" i="1"/>
  <c r="J5" i="1"/>
  <c r="U5" i="1" s="1"/>
  <c r="R5" i="1"/>
  <c r="J10" i="1"/>
  <c r="K10" i="1"/>
  <c r="R10" i="1"/>
  <c r="K6" i="1"/>
  <c r="J6" i="1"/>
  <c r="U6" i="1" s="1"/>
  <c r="R6" i="1"/>
  <c r="K32" i="1"/>
  <c r="J32" i="1"/>
  <c r="U32" i="1" s="1"/>
  <c r="R32" i="1"/>
  <c r="K28" i="1"/>
  <c r="J28" i="1"/>
  <c r="U28" i="1" s="1"/>
  <c r="R28" i="1"/>
  <c r="K20" i="1"/>
  <c r="J20" i="1"/>
  <c r="R20" i="1"/>
  <c r="K25" i="1"/>
  <c r="J25" i="1"/>
  <c r="U25" i="1" s="1"/>
  <c r="R25" i="1"/>
  <c r="K8" i="1"/>
  <c r="J8" i="1"/>
  <c r="U8" i="1" s="1"/>
  <c r="R8" i="1"/>
  <c r="P21" i="1"/>
  <c r="P4" i="1"/>
  <c r="P14" i="1"/>
  <c r="P7" i="1"/>
  <c r="P24" i="1"/>
  <c r="P39" i="1"/>
  <c r="P48" i="1"/>
  <c r="P18" i="1"/>
  <c r="P8" i="1"/>
  <c r="P45" i="1"/>
  <c r="P17" i="1"/>
  <c r="P10" i="1"/>
  <c r="P28" i="1"/>
  <c r="P16" i="1"/>
  <c r="P15" i="1"/>
  <c r="P32" i="1"/>
  <c r="P29" i="1"/>
  <c r="P46" i="1"/>
  <c r="P42" i="1"/>
  <c r="P9" i="1"/>
  <c r="P11" i="1"/>
  <c r="P22" i="1"/>
  <c r="P40" i="1"/>
  <c r="P49" i="1"/>
  <c r="P44" i="1"/>
  <c r="P13" i="1"/>
  <c r="P41" i="1"/>
  <c r="P19" i="1"/>
  <c r="P38" i="1"/>
  <c r="P25" i="1"/>
  <c r="P5" i="1"/>
  <c r="P37" i="1"/>
  <c r="P36" i="1"/>
  <c r="P23" i="1"/>
  <c r="P31" i="1"/>
  <c r="P12" i="1"/>
  <c r="P35" i="1"/>
  <c r="P26" i="1"/>
  <c r="P34" i="1"/>
  <c r="P43" i="1"/>
  <c r="P47" i="1"/>
  <c r="P3" i="1"/>
  <c r="P2" i="1"/>
  <c r="P50" i="1"/>
  <c r="P6" i="1"/>
  <c r="P33" i="1"/>
  <c r="P30" i="1"/>
  <c r="P27" i="1"/>
  <c r="P20" i="1"/>
  <c r="P63" i="1"/>
  <c r="P69" i="1"/>
  <c r="P66" i="1"/>
  <c r="P64" i="1"/>
  <c r="P60" i="1"/>
  <c r="P54" i="1"/>
  <c r="P71" i="1"/>
  <c r="P67" i="1"/>
  <c r="P70" i="1"/>
  <c r="P61" i="1"/>
  <c r="P56" i="1"/>
  <c r="P65" i="1"/>
  <c r="P52" i="1"/>
  <c r="P62" i="1"/>
  <c r="P53" i="1"/>
  <c r="P72" i="1"/>
  <c r="P59" i="1"/>
  <c r="P58" i="1"/>
  <c r="P57" i="1"/>
  <c r="P68" i="1"/>
  <c r="P55" i="1"/>
  <c r="R102" i="2" l="1"/>
  <c r="F86" i="2"/>
  <c r="F87" i="2"/>
  <c r="R100" i="2"/>
  <c r="F99" i="2"/>
  <c r="F89" i="2"/>
  <c r="R101" i="2"/>
  <c r="R96" i="2"/>
  <c r="F95" i="2"/>
  <c r="F88" i="2"/>
  <c r="R92" i="2"/>
  <c r="R84" i="2"/>
  <c r="F94" i="2"/>
  <c r="F82" i="2"/>
  <c r="F85" i="2"/>
  <c r="F91" i="2"/>
  <c r="F81" i="2"/>
  <c r="F83" i="2"/>
  <c r="F93" i="2"/>
  <c r="R98" i="2"/>
  <c r="R90" i="2"/>
  <c r="F44" i="2"/>
  <c r="R57" i="2"/>
  <c r="R78" i="2"/>
  <c r="F36" i="2"/>
  <c r="F18" i="2"/>
  <c r="R77" i="2"/>
  <c r="F19" i="2"/>
  <c r="F22" i="2"/>
  <c r="F59" i="2"/>
  <c r="F39" i="2"/>
  <c r="R76" i="2"/>
  <c r="R13" i="2"/>
  <c r="F45" i="2"/>
  <c r="F30" i="2"/>
  <c r="F60" i="2"/>
  <c r="F8" i="2"/>
  <c r="F24" i="2"/>
  <c r="F20" i="2"/>
  <c r="F5" i="2"/>
  <c r="F47" i="2"/>
  <c r="F4" i="2"/>
  <c r="W4" i="2" s="1"/>
  <c r="R75" i="2"/>
  <c r="F15" i="2"/>
  <c r="R74" i="2"/>
  <c r="R52" i="2"/>
  <c r="R73" i="2"/>
  <c r="F12" i="2"/>
  <c r="R41" i="2"/>
  <c r="R25" i="2"/>
  <c r="F3" i="2"/>
  <c r="F56" i="2"/>
  <c r="F51" i="2"/>
  <c r="F6" i="2"/>
  <c r="F23" i="2"/>
  <c r="R37" i="2"/>
  <c r="F50" i="2"/>
  <c r="R58" i="2"/>
  <c r="F35" i="2"/>
  <c r="F43" i="2"/>
  <c r="R43" i="2" s="1"/>
  <c r="F38" i="2"/>
  <c r="F26" i="2"/>
  <c r="F16" i="2"/>
  <c r="R64" i="2"/>
  <c r="F2" i="2"/>
  <c r="R2" i="2" s="1"/>
  <c r="F9" i="2"/>
  <c r="R33" i="2"/>
  <c r="F10" i="2"/>
  <c r="R71" i="2"/>
  <c r="F62" i="2"/>
  <c r="R29" i="2"/>
  <c r="R14" i="2"/>
  <c r="R65" i="2"/>
  <c r="F48" i="2"/>
  <c r="R69" i="2"/>
  <c r="F7" i="2"/>
  <c r="R46" i="2"/>
  <c r="F54" i="2"/>
  <c r="R42" i="2"/>
  <c r="R31" i="2"/>
  <c r="F17" i="2"/>
  <c r="R68" i="2"/>
  <c r="R34" i="2"/>
  <c r="R63" i="2"/>
  <c r="F32" i="2"/>
  <c r="F11" i="2"/>
  <c r="F61" i="2"/>
  <c r="R61" i="2" s="1"/>
  <c r="F28" i="2"/>
  <c r="F67" i="2"/>
  <c r="R21" i="2"/>
  <c r="F53" i="2"/>
  <c r="F55" i="2"/>
  <c r="R27" i="2"/>
  <c r="R40" i="2"/>
  <c r="R72" i="2"/>
  <c r="R70" i="2"/>
  <c r="R66" i="2"/>
  <c r="R97" i="2"/>
  <c r="R3" i="2" l="1"/>
  <c r="L3" i="2"/>
  <c r="M3" i="2"/>
  <c r="R9" i="2"/>
  <c r="L9" i="2"/>
  <c r="W9" i="2" s="1"/>
  <c r="M9" i="2"/>
  <c r="R4" i="2"/>
  <c r="M4" i="2"/>
  <c r="L4" i="2"/>
  <c r="R18" i="2"/>
  <c r="M18" i="2"/>
  <c r="L18" i="2"/>
  <c r="W18" i="2" s="1"/>
  <c r="M87" i="2"/>
  <c r="L87" i="2"/>
  <c r="W87" i="2" s="1"/>
  <c r="R17" i="2"/>
  <c r="L17" i="2"/>
  <c r="W17" i="2" s="1"/>
  <c r="M17" i="2"/>
  <c r="R83" i="2"/>
  <c r="M83" i="2"/>
  <c r="L83" i="2"/>
  <c r="W83" i="2" s="1"/>
  <c r="R86" i="2"/>
  <c r="M86" i="2"/>
  <c r="L86" i="2"/>
  <c r="W86" i="2" s="1"/>
  <c r="R12" i="2"/>
  <c r="M12" i="2"/>
  <c r="L12" i="2"/>
  <c r="W12" i="2" s="1"/>
  <c r="R5" i="2"/>
  <c r="M5" i="2"/>
  <c r="L5" i="2"/>
  <c r="R81" i="2"/>
  <c r="M81" i="2"/>
  <c r="L81" i="2"/>
  <c r="W81" i="2" s="1"/>
  <c r="R95" i="2"/>
  <c r="L95" i="2"/>
  <c r="W95" i="2" s="1"/>
  <c r="M95" i="2"/>
  <c r="L61" i="2"/>
  <c r="W61" i="2" s="1"/>
  <c r="M61" i="2"/>
  <c r="R16" i="2"/>
  <c r="M16" i="2"/>
  <c r="L16" i="2"/>
  <c r="W16" i="2" s="1"/>
  <c r="R23" i="2"/>
  <c r="M23" i="2"/>
  <c r="L23" i="2"/>
  <c r="W23" i="2" s="1"/>
  <c r="R20" i="2"/>
  <c r="M20" i="2"/>
  <c r="L20" i="2"/>
  <c r="W20" i="2" s="1"/>
  <c r="R39" i="2"/>
  <c r="L39" i="2"/>
  <c r="W39" i="2" s="1"/>
  <c r="M39" i="2"/>
  <c r="R91" i="2"/>
  <c r="L91" i="2"/>
  <c r="W91" i="2" s="1"/>
  <c r="M91" i="2"/>
  <c r="R53" i="2"/>
  <c r="M53" i="2"/>
  <c r="L53" i="2"/>
  <c r="W53" i="2" s="1"/>
  <c r="R30" i="2"/>
  <c r="L30" i="2"/>
  <c r="W30" i="2" s="1"/>
  <c r="M30" i="2"/>
  <c r="R93" i="2"/>
  <c r="M93" i="2"/>
  <c r="L93" i="2"/>
  <c r="W93" i="2" s="1"/>
  <c r="R67" i="2"/>
  <c r="L67" i="2"/>
  <c r="W67" i="2" s="1"/>
  <c r="M67" i="2"/>
  <c r="R50" i="2"/>
  <c r="M50" i="2"/>
  <c r="L50" i="2"/>
  <c r="W50" i="2" s="1"/>
  <c r="M88" i="2"/>
  <c r="L88" i="2"/>
  <c r="W88" i="2" s="1"/>
  <c r="R28" i="2"/>
  <c r="L28" i="2"/>
  <c r="W28" i="2" s="1"/>
  <c r="M28" i="2"/>
  <c r="R54" i="2"/>
  <c r="L54" i="2"/>
  <c r="W54" i="2" s="1"/>
  <c r="M54" i="2"/>
  <c r="R26" i="2"/>
  <c r="M26" i="2"/>
  <c r="L26" i="2"/>
  <c r="W26" i="2" s="1"/>
  <c r="R24" i="2"/>
  <c r="L24" i="2"/>
  <c r="W24" i="2" s="1"/>
  <c r="M24" i="2"/>
  <c r="R85" i="2"/>
  <c r="L85" i="2"/>
  <c r="W85" i="2" s="1"/>
  <c r="M85" i="2"/>
  <c r="R32" i="2"/>
  <c r="M32" i="2"/>
  <c r="L32" i="2"/>
  <c r="W32" i="2" s="1"/>
  <c r="R38" i="2"/>
  <c r="L38" i="2"/>
  <c r="W38" i="2" s="1"/>
  <c r="M38" i="2"/>
  <c r="R51" i="2"/>
  <c r="L51" i="2"/>
  <c r="W51" i="2" s="1"/>
  <c r="M51" i="2"/>
  <c r="R8" i="2"/>
  <c r="L8" i="2"/>
  <c r="W8" i="2" s="1"/>
  <c r="M8" i="2"/>
  <c r="R22" i="2"/>
  <c r="L22" i="2"/>
  <c r="W22" i="2" s="1"/>
  <c r="M22" i="2"/>
  <c r="R82" i="2"/>
  <c r="L82" i="2"/>
  <c r="W82" i="2" s="1"/>
  <c r="M82" i="2"/>
  <c r="R89" i="2"/>
  <c r="L89" i="2"/>
  <c r="W89" i="2" s="1"/>
  <c r="M89" i="2"/>
  <c r="R35" i="2"/>
  <c r="L35" i="2"/>
  <c r="W35" i="2" s="1"/>
  <c r="M35" i="2"/>
  <c r="R48" i="2"/>
  <c r="L48" i="2"/>
  <c r="W48" i="2" s="1"/>
  <c r="M48" i="2"/>
  <c r="R45" i="2"/>
  <c r="M45" i="2"/>
  <c r="L45" i="2"/>
  <c r="W45" i="2" s="1"/>
  <c r="L2" i="2"/>
  <c r="M2" i="2"/>
  <c r="R47" i="2"/>
  <c r="M47" i="2"/>
  <c r="L47" i="2"/>
  <c r="W47" i="2" s="1"/>
  <c r="R36" i="2"/>
  <c r="M36" i="2"/>
  <c r="L36" i="2"/>
  <c r="W36" i="2" s="1"/>
  <c r="R11" i="2"/>
  <c r="M11" i="2"/>
  <c r="L11" i="2"/>
  <c r="W11" i="2" s="1"/>
  <c r="R62" i="2"/>
  <c r="M62" i="2"/>
  <c r="L62" i="2"/>
  <c r="W62" i="2" s="1"/>
  <c r="R6" i="2"/>
  <c r="M6" i="2"/>
  <c r="L6" i="2"/>
  <c r="W6" i="2" s="1"/>
  <c r="L59" i="2"/>
  <c r="W59" i="2" s="1"/>
  <c r="M59" i="2"/>
  <c r="R44" i="2"/>
  <c r="L44" i="2"/>
  <c r="W44" i="2" s="1"/>
  <c r="M44" i="2"/>
  <c r="R59" i="2"/>
  <c r="R55" i="2"/>
  <c r="M55" i="2"/>
  <c r="L55" i="2"/>
  <c r="W55" i="2" s="1"/>
  <c r="R7" i="2"/>
  <c r="M7" i="2"/>
  <c r="L7" i="2"/>
  <c r="W7" i="2" s="1"/>
  <c r="L10" i="2"/>
  <c r="W10" i="2" s="1"/>
  <c r="M10" i="2"/>
  <c r="L43" i="2"/>
  <c r="W43" i="2" s="1"/>
  <c r="M43" i="2"/>
  <c r="R56" i="2"/>
  <c r="L56" i="2"/>
  <c r="W56" i="2" s="1"/>
  <c r="M56" i="2"/>
  <c r="R15" i="2"/>
  <c r="L15" i="2"/>
  <c r="W15" i="2" s="1"/>
  <c r="M15" i="2"/>
  <c r="R60" i="2"/>
  <c r="L60" i="2"/>
  <c r="W60" i="2" s="1"/>
  <c r="M60" i="2"/>
  <c r="R19" i="2"/>
  <c r="L19" i="2"/>
  <c r="W19" i="2" s="1"/>
  <c r="M19" i="2"/>
  <c r="R94" i="2"/>
  <c r="M94" i="2"/>
  <c r="L94" i="2"/>
  <c r="W94" i="2" s="1"/>
  <c r="R99" i="2"/>
  <c r="M99" i="2"/>
  <c r="L99" i="2"/>
  <c r="W99" i="2" s="1"/>
  <c r="S114" i="3"/>
  <c r="W114" i="3" s="1"/>
  <c r="S118" i="3"/>
  <c r="W118" i="3" s="1"/>
  <c r="S119" i="3"/>
  <c r="W119" i="3" s="1"/>
  <c r="S125" i="3"/>
  <c r="W125" i="3" s="1"/>
  <c r="S113" i="3"/>
  <c r="W113" i="3" s="1"/>
  <c r="S120" i="3"/>
  <c r="W120" i="3" s="1"/>
  <c r="S123" i="3"/>
  <c r="W123" i="3" s="1"/>
  <c r="S122" i="3"/>
  <c r="W122" i="3" s="1"/>
  <c r="S111" i="3"/>
  <c r="W111" i="3" s="1"/>
  <c r="S115" i="3"/>
  <c r="W115" i="3" s="1"/>
  <c r="S121" i="3"/>
  <c r="W121" i="3" s="1"/>
  <c r="S108" i="3"/>
  <c r="W108" i="3" s="1"/>
  <c r="S110" i="3"/>
  <c r="W110" i="3" s="1"/>
  <c r="S109" i="3"/>
  <c r="W109" i="3" s="1"/>
  <c r="S104" i="3"/>
  <c r="W104" i="3" s="1"/>
  <c r="S103" i="3"/>
  <c r="W103" i="3" s="1"/>
  <c r="S74" i="3"/>
  <c r="W74" i="3" s="1"/>
  <c r="S31" i="3"/>
  <c r="W31" i="3" s="1"/>
  <c r="S101" i="3"/>
  <c r="W101" i="3" s="1"/>
  <c r="S75" i="3"/>
  <c r="W75" i="3" s="1"/>
  <c r="S37" i="3"/>
  <c r="W37" i="3" s="1"/>
  <c r="S66" i="3"/>
  <c r="W66" i="3" s="1"/>
  <c r="S17" i="3"/>
  <c r="W17" i="3" s="1"/>
  <c r="S100" i="3"/>
  <c r="W100" i="3" s="1"/>
  <c r="S99" i="3"/>
  <c r="W99" i="3" s="1"/>
  <c r="S28" i="3"/>
  <c r="W28" i="3" s="1"/>
  <c r="S98" i="3"/>
  <c r="W98" i="3" s="1"/>
  <c r="S58" i="3"/>
  <c r="W58" i="3" s="1"/>
  <c r="S97" i="3"/>
  <c r="W97" i="3" s="1"/>
  <c r="S67" i="3"/>
  <c r="W67" i="3" s="1"/>
  <c r="S71" i="3"/>
  <c r="W71" i="3" s="1"/>
  <c r="S70" i="3"/>
  <c r="W70" i="3" s="1"/>
  <c r="S95" i="3"/>
  <c r="W95" i="3" s="1"/>
  <c r="S92" i="3"/>
  <c r="W92" i="3" s="1"/>
  <c r="S91" i="3"/>
  <c r="W91" i="3" s="1"/>
  <c r="S90" i="3"/>
  <c r="W90" i="3" s="1"/>
  <c r="S16" i="3"/>
  <c r="W16" i="3" s="1"/>
  <c r="S64" i="3"/>
  <c r="W64" i="3" s="1"/>
  <c r="S83" i="3"/>
  <c r="W83" i="3" s="1"/>
  <c r="G107" i="3"/>
  <c r="G112" i="3"/>
  <c r="G117" i="3"/>
  <c r="G116" i="3"/>
  <c r="G56" i="3"/>
  <c r="S56" i="3" s="1"/>
  <c r="W56" i="3" s="1"/>
  <c r="G50" i="3"/>
  <c r="G73" i="3"/>
  <c r="G72" i="3"/>
  <c r="S59" i="3"/>
  <c r="W59" i="3" s="1"/>
  <c r="G63" i="3"/>
  <c r="G29" i="3"/>
  <c r="G40" i="3"/>
  <c r="G85" i="3"/>
  <c r="G60" i="3"/>
  <c r="G27" i="3"/>
  <c r="S102" i="3"/>
  <c r="W102" i="3" s="1"/>
  <c r="G25" i="3"/>
  <c r="G36" i="3"/>
  <c r="S18" i="3"/>
  <c r="W18" i="3" s="1"/>
  <c r="G10" i="3"/>
  <c r="S61" i="3"/>
  <c r="W61" i="3" s="1"/>
  <c r="G22" i="3"/>
  <c r="G35" i="3"/>
  <c r="G23" i="3"/>
  <c r="S23" i="3" s="1"/>
  <c r="W23" i="3" s="1"/>
  <c r="G19" i="3"/>
  <c r="G26" i="3"/>
  <c r="S26" i="3" s="1"/>
  <c r="W26" i="3" s="1"/>
  <c r="G65" i="3"/>
  <c r="G4" i="3"/>
  <c r="S4" i="3" s="1"/>
  <c r="W4" i="3" s="1"/>
  <c r="G53" i="3"/>
  <c r="G39" i="3"/>
  <c r="S39" i="3" s="1"/>
  <c r="W39" i="3" s="1"/>
  <c r="G9" i="3"/>
  <c r="G47" i="3"/>
  <c r="G52" i="3"/>
  <c r="G3" i="3"/>
  <c r="G48" i="3"/>
  <c r="S48" i="3" s="1"/>
  <c r="W48" i="3" s="1"/>
  <c r="G78" i="3"/>
  <c r="S96" i="3"/>
  <c r="W96" i="3" s="1"/>
  <c r="G14" i="3"/>
  <c r="G51" i="3"/>
  <c r="G20" i="3"/>
  <c r="G33" i="3"/>
  <c r="G46" i="3"/>
  <c r="S82" i="3"/>
  <c r="W82" i="3" s="1"/>
  <c r="G12" i="3"/>
  <c r="S12" i="3" s="1"/>
  <c r="W12" i="3" s="1"/>
  <c r="S81" i="3"/>
  <c r="W81" i="3" s="1"/>
  <c r="S49" i="3"/>
  <c r="W49" i="3" s="1"/>
  <c r="G77" i="3"/>
  <c r="G69" i="3"/>
  <c r="S69" i="3" s="1"/>
  <c r="W69" i="3" s="1"/>
  <c r="G2" i="3"/>
  <c r="X2" i="3" s="1"/>
  <c r="G42" i="3"/>
  <c r="G76" i="3"/>
  <c r="S94" i="3"/>
  <c r="W94" i="3" s="1"/>
  <c r="G57" i="3"/>
  <c r="G80" i="3"/>
  <c r="G41" i="3"/>
  <c r="G34" i="3"/>
  <c r="G32" i="3"/>
  <c r="G11" i="3"/>
  <c r="G38" i="3"/>
  <c r="G21" i="3"/>
  <c r="S93" i="3"/>
  <c r="W93" i="3" s="1"/>
  <c r="S68" i="3"/>
  <c r="W68" i="3" s="1"/>
  <c r="G55" i="3"/>
  <c r="G62" i="3"/>
  <c r="G13" i="3"/>
  <c r="G6" i="3"/>
  <c r="G54" i="3"/>
  <c r="G5" i="3"/>
  <c r="S5" i="3" s="1"/>
  <c r="W5" i="3" s="1"/>
  <c r="G43" i="3"/>
  <c r="G7" i="3"/>
  <c r="S89" i="3"/>
  <c r="W89" i="3" s="1"/>
  <c r="G24" i="3"/>
  <c r="G79" i="3"/>
  <c r="S88" i="3"/>
  <c r="W88" i="3" s="1"/>
  <c r="G30" i="3"/>
  <c r="G45" i="3"/>
  <c r="G15" i="3"/>
  <c r="S84" i="3"/>
  <c r="W84" i="3" s="1"/>
  <c r="S87" i="3"/>
  <c r="W87" i="3" s="1"/>
  <c r="G44" i="3"/>
  <c r="S86" i="3"/>
  <c r="W86" i="3" s="1"/>
  <c r="S2" i="3" l="1"/>
  <c r="W2" i="3" s="1"/>
  <c r="S116" i="3"/>
  <c r="W116" i="3" s="1"/>
  <c r="N116" i="3"/>
  <c r="M116" i="3"/>
  <c r="X116" i="3" s="1"/>
  <c r="N117" i="3"/>
  <c r="M117" i="3"/>
  <c r="X117" i="3" s="1"/>
  <c r="S117" i="3"/>
  <c r="W117" i="3" s="1"/>
  <c r="W112" i="3"/>
  <c r="N112" i="3"/>
  <c r="M112" i="3"/>
  <c r="X112" i="3" s="1"/>
  <c r="N107" i="3"/>
  <c r="M107" i="3"/>
  <c r="X107" i="3" s="1"/>
  <c r="S107" i="3"/>
  <c r="W107" i="3" s="1"/>
  <c r="W38" i="3"/>
  <c r="N38" i="3"/>
  <c r="M38" i="3"/>
  <c r="X38" i="3" s="1"/>
  <c r="S11" i="3"/>
  <c r="W11" i="3" s="1"/>
  <c r="N11" i="3"/>
  <c r="M11" i="3"/>
  <c r="X11" i="3" s="1"/>
  <c r="N3" i="3"/>
  <c r="M3" i="3"/>
  <c r="N63" i="3"/>
  <c r="M63" i="3"/>
  <c r="X63" i="3" s="1"/>
  <c r="S79" i="3"/>
  <c r="W79" i="3" s="1"/>
  <c r="N79" i="3"/>
  <c r="M79" i="3"/>
  <c r="X79" i="3" s="1"/>
  <c r="S13" i="3"/>
  <c r="W13" i="3" s="1"/>
  <c r="N13" i="3"/>
  <c r="M13" i="3"/>
  <c r="X13" i="3" s="1"/>
  <c r="W32" i="3"/>
  <c r="N32" i="3"/>
  <c r="M32" i="3"/>
  <c r="X32" i="3" s="1"/>
  <c r="N2" i="3"/>
  <c r="M2" i="3"/>
  <c r="S33" i="3"/>
  <c r="W33" i="3" s="1"/>
  <c r="N33" i="3"/>
  <c r="M33" i="3"/>
  <c r="X33" i="3" s="1"/>
  <c r="N52" i="3"/>
  <c r="M52" i="3"/>
  <c r="X52" i="3" s="1"/>
  <c r="S19" i="3"/>
  <c r="W19" i="3" s="1"/>
  <c r="N19" i="3"/>
  <c r="M19" i="3"/>
  <c r="X19" i="3" s="1"/>
  <c r="S25" i="3"/>
  <c r="W25" i="3" s="1"/>
  <c r="N25" i="3"/>
  <c r="M25" i="3"/>
  <c r="X25" i="3" s="1"/>
  <c r="S3" i="3"/>
  <c r="W3" i="3" s="1"/>
  <c r="N30" i="3"/>
  <c r="M30" i="3"/>
  <c r="X30" i="3" s="1"/>
  <c r="W34" i="3"/>
  <c r="N34" i="3"/>
  <c r="M34" i="3"/>
  <c r="X34" i="3" s="1"/>
  <c r="N20" i="3"/>
  <c r="M20" i="3"/>
  <c r="X20" i="3" s="1"/>
  <c r="N47" i="3"/>
  <c r="M47" i="3"/>
  <c r="X47" i="3" s="1"/>
  <c r="N23" i="3"/>
  <c r="M23" i="3"/>
  <c r="X23" i="3" s="1"/>
  <c r="S72" i="3"/>
  <c r="W72" i="3" s="1"/>
  <c r="M72" i="3"/>
  <c r="X72" i="3" s="1"/>
  <c r="N72" i="3"/>
  <c r="S30" i="3"/>
  <c r="W30" i="3" s="1"/>
  <c r="S54" i="3"/>
  <c r="W54" i="3" s="1"/>
  <c r="N54" i="3"/>
  <c r="M54" i="3"/>
  <c r="X54" i="3" s="1"/>
  <c r="S6" i="3"/>
  <c r="W6" i="3" s="1"/>
  <c r="N6" i="3"/>
  <c r="M6" i="3"/>
  <c r="X6" i="3" s="1"/>
  <c r="N36" i="3"/>
  <c r="M36" i="3"/>
  <c r="W62" i="3"/>
  <c r="M62" i="3"/>
  <c r="X62" i="3" s="1"/>
  <c r="N62" i="3"/>
  <c r="N55" i="3"/>
  <c r="M55" i="3"/>
  <c r="X55" i="3" s="1"/>
  <c r="S9" i="3"/>
  <c r="W9" i="3" s="1"/>
  <c r="N9" i="3"/>
  <c r="M9" i="3"/>
  <c r="S27" i="3"/>
  <c r="W27" i="3" s="1"/>
  <c r="N27" i="3"/>
  <c r="M27" i="3"/>
  <c r="X27" i="3" s="1"/>
  <c r="S55" i="3"/>
  <c r="W55" i="3" s="1"/>
  <c r="S52" i="3"/>
  <c r="W52" i="3" s="1"/>
  <c r="S36" i="3"/>
  <c r="W36" i="3" s="1"/>
  <c r="S76" i="3"/>
  <c r="W76" i="3" s="1"/>
  <c r="N76" i="3"/>
  <c r="M76" i="3"/>
  <c r="X76" i="3" s="1"/>
  <c r="S65" i="3"/>
  <c r="W65" i="3" s="1"/>
  <c r="N65" i="3"/>
  <c r="M65" i="3"/>
  <c r="W29" i="3"/>
  <c r="N29" i="3"/>
  <c r="M29" i="3"/>
  <c r="X29" i="3" s="1"/>
  <c r="S46" i="3"/>
  <c r="W46" i="3" s="1"/>
  <c r="N46" i="3"/>
  <c r="M46" i="3"/>
  <c r="X46" i="3" s="1"/>
  <c r="S44" i="3"/>
  <c r="W44" i="3" s="1"/>
  <c r="N44" i="3"/>
  <c r="M44" i="3"/>
  <c r="X44" i="3" s="1"/>
  <c r="N41" i="3"/>
  <c r="M41" i="3"/>
  <c r="X41" i="3" s="1"/>
  <c r="S51" i="3"/>
  <c r="W51" i="3" s="1"/>
  <c r="N51" i="3"/>
  <c r="M51" i="3"/>
  <c r="X51" i="3" s="1"/>
  <c r="S35" i="3"/>
  <c r="W35" i="3" s="1"/>
  <c r="N35" i="3"/>
  <c r="M35" i="3"/>
  <c r="X35" i="3" s="1"/>
  <c r="S73" i="3"/>
  <c r="W73" i="3" s="1"/>
  <c r="N73" i="3"/>
  <c r="M73" i="3"/>
  <c r="X73" i="3" s="1"/>
  <c r="N7" i="3"/>
  <c r="M7" i="3"/>
  <c r="X7" i="3" s="1"/>
  <c r="N80" i="3"/>
  <c r="M80" i="3"/>
  <c r="X80" i="3" s="1"/>
  <c r="S14" i="3"/>
  <c r="W14" i="3" s="1"/>
  <c r="N14" i="3"/>
  <c r="M14" i="3"/>
  <c r="X14" i="3" s="1"/>
  <c r="N39" i="3"/>
  <c r="M39" i="3"/>
  <c r="X39" i="3" s="1"/>
  <c r="S22" i="3"/>
  <c r="W22" i="3" s="1"/>
  <c r="N22" i="3"/>
  <c r="M22" i="3"/>
  <c r="X22" i="3" s="1"/>
  <c r="S60" i="3"/>
  <c r="W60" i="3" s="1"/>
  <c r="N60" i="3"/>
  <c r="M60" i="3"/>
  <c r="X60" i="3" s="1"/>
  <c r="S50" i="3"/>
  <c r="W50" i="3" s="1"/>
  <c r="N50" i="3"/>
  <c r="M50" i="3"/>
  <c r="X50" i="3" s="1"/>
  <c r="S7" i="3"/>
  <c r="W7" i="3" s="1"/>
  <c r="S41" i="3"/>
  <c r="W41" i="3" s="1"/>
  <c r="S63" i="3"/>
  <c r="W63" i="3" s="1"/>
  <c r="N48" i="3"/>
  <c r="M48" i="3"/>
  <c r="X48" i="3" s="1"/>
  <c r="N26" i="3"/>
  <c r="M26" i="3"/>
  <c r="X26" i="3" s="1"/>
  <c r="S24" i="3"/>
  <c r="W24" i="3" s="1"/>
  <c r="N24" i="3"/>
  <c r="M24" i="3"/>
  <c r="X24" i="3" s="1"/>
  <c r="S15" i="3"/>
  <c r="W15" i="3" s="1"/>
  <c r="N15" i="3"/>
  <c r="M15" i="3"/>
  <c r="X15" i="3" s="1"/>
  <c r="W43" i="3"/>
  <c r="N43" i="3"/>
  <c r="M43" i="3"/>
  <c r="X43" i="3" s="1"/>
  <c r="N57" i="3"/>
  <c r="M57" i="3"/>
  <c r="X57" i="3" s="1"/>
  <c r="S85" i="3"/>
  <c r="W85" i="3" s="1"/>
  <c r="N85" i="3"/>
  <c r="M85" i="3"/>
  <c r="X85" i="3" s="1"/>
  <c r="N56" i="3"/>
  <c r="M56" i="3"/>
  <c r="X56" i="3" s="1"/>
  <c r="S80" i="3"/>
  <c r="W80" i="3" s="1"/>
  <c r="S20" i="3"/>
  <c r="W20" i="3" s="1"/>
  <c r="S47" i="3"/>
  <c r="W47" i="3" s="1"/>
  <c r="W42" i="3"/>
  <c r="N42" i="3"/>
  <c r="M42" i="3"/>
  <c r="X42" i="3" s="1"/>
  <c r="N69" i="3"/>
  <c r="M69" i="3"/>
  <c r="X69" i="3" s="1"/>
  <c r="S77" i="3"/>
  <c r="W77" i="3" s="1"/>
  <c r="N77" i="3"/>
  <c r="M77" i="3"/>
  <c r="X77" i="3" s="1"/>
  <c r="S53" i="3"/>
  <c r="W53" i="3" s="1"/>
  <c r="N53" i="3"/>
  <c r="M53" i="3"/>
  <c r="X53" i="3" s="1"/>
  <c r="S45" i="3"/>
  <c r="W45" i="3" s="1"/>
  <c r="N45" i="3"/>
  <c r="M45" i="3"/>
  <c r="X45" i="3" s="1"/>
  <c r="N5" i="3"/>
  <c r="M5" i="3"/>
  <c r="X5" i="3" s="1"/>
  <c r="S21" i="3"/>
  <c r="W21" i="3" s="1"/>
  <c r="N21" i="3"/>
  <c r="M21" i="3"/>
  <c r="X21" i="3" s="1"/>
  <c r="N12" i="3"/>
  <c r="M12" i="3"/>
  <c r="X12" i="3" s="1"/>
  <c r="N78" i="3"/>
  <c r="M78" i="3"/>
  <c r="X78" i="3" s="1"/>
  <c r="N4" i="3"/>
  <c r="M4" i="3"/>
  <c r="X4" i="3" s="1"/>
  <c r="S10" i="3"/>
  <c r="W10" i="3" s="1"/>
  <c r="N10" i="3"/>
  <c r="M10" i="3"/>
  <c r="X10" i="3" s="1"/>
  <c r="S40" i="3"/>
  <c r="W40" i="3" s="1"/>
  <c r="N40" i="3"/>
  <c r="M40" i="3"/>
  <c r="X40" i="3" s="1"/>
  <c r="W57" i="3"/>
  <c r="S78" i="3"/>
  <c r="W78" i="3" s="1"/>
  <c r="S102" i="2"/>
  <c r="V102" i="2" s="1"/>
  <c r="S86" i="2"/>
  <c r="V86" i="2" s="1"/>
  <c r="S87" i="2"/>
  <c r="V87" i="2" s="1"/>
  <c r="S100" i="2"/>
  <c r="V100" i="2" s="1"/>
  <c r="S99" i="2"/>
  <c r="V99" i="2" s="1"/>
  <c r="S89" i="2"/>
  <c r="V89" i="2" s="1"/>
  <c r="S101" i="2"/>
  <c r="V101" i="2" s="1"/>
  <c r="S96" i="2"/>
  <c r="V96" i="2" s="1"/>
  <c r="S95" i="2"/>
  <c r="V95" i="2" s="1"/>
  <c r="S88" i="2"/>
  <c r="V88" i="2" s="1"/>
  <c r="S92" i="2"/>
  <c r="V92" i="2" s="1"/>
  <c r="S84" i="2"/>
  <c r="V84" i="2" s="1"/>
  <c r="S94" i="2"/>
  <c r="V94" i="2" s="1"/>
  <c r="S82" i="2"/>
  <c r="V82" i="2" s="1"/>
  <c r="S85" i="2"/>
  <c r="V85" i="2" s="1"/>
  <c r="S97" i="2"/>
  <c r="V97" i="2" s="1"/>
  <c r="S91" i="2"/>
  <c r="V91" i="2" s="1"/>
  <c r="S81" i="2"/>
  <c r="V81" i="2" s="1"/>
  <c r="S83" i="2"/>
  <c r="V83" i="2" s="1"/>
  <c r="S93" i="2"/>
  <c r="V93" i="2" s="1"/>
  <c r="S98" i="2"/>
  <c r="V98" i="2" s="1"/>
  <c r="S90" i="2"/>
  <c r="V90" i="2" s="1"/>
  <c r="S44" i="2"/>
  <c r="V44" i="2" s="1"/>
  <c r="S57" i="2"/>
  <c r="V57" i="2" s="1"/>
  <c r="S78" i="2"/>
  <c r="V78" i="2" s="1"/>
  <c r="S36" i="2"/>
  <c r="V36" i="2" s="1"/>
  <c r="S18" i="2"/>
  <c r="V18" i="2" s="1"/>
  <c r="S77" i="2"/>
  <c r="V77" i="2" s="1"/>
  <c r="S19" i="2"/>
  <c r="V19" i="2" s="1"/>
  <c r="S22" i="2"/>
  <c r="V22" i="2" s="1"/>
  <c r="S59" i="2"/>
  <c r="V59" i="2" s="1"/>
  <c r="S39" i="2"/>
  <c r="V39" i="2" s="1"/>
  <c r="S76" i="2"/>
  <c r="V76" i="2" s="1"/>
  <c r="S13" i="2"/>
  <c r="V13" i="2" s="1"/>
  <c r="S27" i="2"/>
  <c r="V27" i="2" s="1"/>
  <c r="S45" i="2"/>
  <c r="V45" i="2" s="1"/>
  <c r="S30" i="2"/>
  <c r="V30" i="2" s="1"/>
  <c r="S60" i="2"/>
  <c r="V60" i="2" s="1"/>
  <c r="S8" i="2"/>
  <c r="V8" i="2" s="1"/>
  <c r="S24" i="2"/>
  <c r="V24" i="2" s="1"/>
  <c r="S20" i="2"/>
  <c r="V20" i="2" s="1"/>
  <c r="S5" i="2"/>
  <c r="V5" i="2" s="1"/>
  <c r="S47" i="2"/>
  <c r="V47" i="2" s="1"/>
  <c r="S4" i="2"/>
  <c r="V4" i="2" s="1"/>
  <c r="S75" i="2"/>
  <c r="V75" i="2" s="1"/>
  <c r="S15" i="2"/>
  <c r="V15" i="2" s="1"/>
  <c r="S40" i="2"/>
  <c r="V40" i="2" s="1"/>
  <c r="S74" i="2"/>
  <c r="V74" i="2" s="1"/>
  <c r="S52" i="2"/>
  <c r="V52" i="2" s="1"/>
  <c r="S73" i="2"/>
  <c r="V73" i="2" s="1"/>
  <c r="S12" i="2"/>
  <c r="V12" i="2" s="1"/>
  <c r="S41" i="2"/>
  <c r="V41" i="2" s="1"/>
  <c r="S25" i="2"/>
  <c r="V25" i="2" s="1"/>
  <c r="S3" i="2"/>
  <c r="V3" i="2" s="1"/>
  <c r="S56" i="2"/>
  <c r="V56" i="2" s="1"/>
  <c r="S51" i="2"/>
  <c r="V51" i="2" s="1"/>
  <c r="S6" i="2"/>
  <c r="V6" i="2" s="1"/>
  <c r="S23" i="2"/>
  <c r="V23" i="2" s="1"/>
  <c r="S37" i="2"/>
  <c r="V37" i="2" s="1"/>
  <c r="S50" i="2"/>
  <c r="V50" i="2" s="1"/>
  <c r="S58" i="2"/>
  <c r="V58" i="2" s="1"/>
  <c r="S35" i="2"/>
  <c r="V35" i="2" s="1"/>
  <c r="S43" i="2"/>
  <c r="V43" i="2" s="1"/>
  <c r="S38" i="2"/>
  <c r="V38" i="2" s="1"/>
  <c r="S26" i="2"/>
  <c r="V26" i="2" s="1"/>
  <c r="S16" i="2"/>
  <c r="V16" i="2" s="1"/>
  <c r="S72" i="2"/>
  <c r="V72" i="2" s="1"/>
  <c r="S64" i="2"/>
  <c r="V64" i="2" s="1"/>
  <c r="S2" i="2"/>
  <c r="V2" i="2" s="1"/>
  <c r="S9" i="2"/>
  <c r="V9" i="2" s="1"/>
  <c r="S33" i="2"/>
  <c r="V33" i="2" s="1"/>
  <c r="S10" i="2"/>
  <c r="V10" i="2" s="1"/>
  <c r="S71" i="2"/>
  <c r="V71" i="2" s="1"/>
  <c r="S62" i="2"/>
  <c r="V62" i="2" s="1"/>
  <c r="S70" i="2"/>
  <c r="V70" i="2" s="1"/>
  <c r="S29" i="2"/>
  <c r="V29" i="2" s="1"/>
  <c r="S14" i="2"/>
  <c r="V14" i="2" s="1"/>
  <c r="S65" i="2"/>
  <c r="V65" i="2" s="1"/>
  <c r="S66" i="2"/>
  <c r="V66" i="2" s="1"/>
  <c r="S48" i="2"/>
  <c r="V48" i="2" s="1"/>
  <c r="S69" i="2"/>
  <c r="V69" i="2" s="1"/>
  <c r="S7" i="2"/>
  <c r="V7" i="2" s="1"/>
  <c r="S46" i="2"/>
  <c r="V46" i="2" s="1"/>
  <c r="S54" i="2"/>
  <c r="V54" i="2" s="1"/>
  <c r="S42" i="2"/>
  <c r="V42" i="2" s="1"/>
  <c r="S31" i="2"/>
  <c r="V31" i="2" s="1"/>
  <c r="S17" i="2"/>
  <c r="V17" i="2" s="1"/>
  <c r="S68" i="2"/>
  <c r="V68" i="2" s="1"/>
  <c r="S34" i="2"/>
  <c r="V34" i="2" s="1"/>
  <c r="S63" i="2"/>
  <c r="V63" i="2" s="1"/>
  <c r="S32" i="2"/>
  <c r="V32" i="2" s="1"/>
  <c r="S11" i="2"/>
  <c r="V11" i="2" s="1"/>
  <c r="S61" i="2"/>
  <c r="V61" i="2" s="1"/>
  <c r="S28" i="2"/>
  <c r="V28" i="2" s="1"/>
  <c r="S67" i="2"/>
  <c r="V67" i="2" s="1"/>
  <c r="S21" i="2"/>
  <c r="V21" i="2" s="1"/>
  <c r="S53" i="2"/>
  <c r="V53" i="2" s="1"/>
  <c r="S55" i="2"/>
  <c r="V55" i="2" s="1"/>
  <c r="S49" i="2"/>
  <c r="Q55" i="1"/>
  <c r="T55" i="1" s="1"/>
  <c r="Q62" i="1"/>
  <c r="T62" i="1" s="1"/>
  <c r="Q53" i="1"/>
  <c r="T53" i="1" s="1"/>
  <c r="Q72" i="1"/>
  <c r="T72" i="1" s="1"/>
  <c r="Q59" i="1"/>
  <c r="T59" i="1" s="1"/>
  <c r="Q58" i="1"/>
  <c r="T58" i="1" s="1"/>
  <c r="Q57" i="1"/>
  <c r="T57" i="1" s="1"/>
  <c r="Q68" i="1"/>
  <c r="T68" i="1" s="1"/>
  <c r="Q63" i="1"/>
  <c r="T63" i="1" s="1"/>
  <c r="Q69" i="1"/>
  <c r="T69" i="1" s="1"/>
  <c r="Q66" i="1"/>
  <c r="T66" i="1" s="1"/>
  <c r="Q64" i="1"/>
  <c r="T64" i="1" s="1"/>
  <c r="Q60" i="1"/>
  <c r="T60" i="1" s="1"/>
  <c r="Q54" i="1"/>
  <c r="T54" i="1" s="1"/>
  <c r="Q71" i="1"/>
  <c r="T71" i="1" s="1"/>
  <c r="Q67" i="1"/>
  <c r="T67" i="1" s="1"/>
  <c r="Q70" i="1"/>
  <c r="T70" i="1" s="1"/>
  <c r="Q61" i="1"/>
  <c r="T61" i="1" s="1"/>
  <c r="Q56" i="1"/>
  <c r="T56" i="1" s="1"/>
  <c r="Q65" i="1"/>
  <c r="T65" i="1" s="1"/>
  <c r="Q52" i="1"/>
  <c r="T52" i="1" s="1"/>
  <c r="Q21" i="1"/>
  <c r="T21" i="1" s="1"/>
  <c r="Q4" i="1"/>
  <c r="T4" i="1" s="1"/>
  <c r="Q14" i="1"/>
  <c r="T14" i="1" s="1"/>
  <c r="Q7" i="1"/>
  <c r="T7" i="1" s="1"/>
  <c r="Q24" i="1"/>
  <c r="T24" i="1" s="1"/>
  <c r="Q39" i="1"/>
  <c r="T39" i="1" s="1"/>
  <c r="Q48" i="1"/>
  <c r="T48" i="1" s="1"/>
  <c r="Q18" i="1"/>
  <c r="T18" i="1" s="1"/>
  <c r="Q8" i="1"/>
  <c r="T8" i="1" s="1"/>
  <c r="Q45" i="1"/>
  <c r="T45" i="1" s="1"/>
  <c r="Q17" i="1"/>
  <c r="T17" i="1" s="1"/>
  <c r="Q10" i="1"/>
  <c r="T10" i="1" s="1"/>
  <c r="Q28" i="1"/>
  <c r="T28" i="1" s="1"/>
  <c r="Q16" i="1"/>
  <c r="T16" i="1" s="1"/>
  <c r="Q15" i="1"/>
  <c r="T15" i="1" s="1"/>
  <c r="Q32" i="1"/>
  <c r="T32" i="1" s="1"/>
  <c r="Q29" i="1"/>
  <c r="T29" i="1" s="1"/>
  <c r="Q46" i="1"/>
  <c r="T46" i="1" s="1"/>
  <c r="Q42" i="1"/>
  <c r="T42" i="1" s="1"/>
  <c r="Q9" i="1"/>
  <c r="T9" i="1" s="1"/>
  <c r="Q11" i="1"/>
  <c r="T11" i="1" s="1"/>
  <c r="Q22" i="1"/>
  <c r="T22" i="1" s="1"/>
  <c r="Q40" i="1"/>
  <c r="T40" i="1" s="1"/>
  <c r="Q49" i="1"/>
  <c r="T49" i="1" s="1"/>
  <c r="Q44" i="1"/>
  <c r="T44" i="1" s="1"/>
  <c r="Q13" i="1"/>
  <c r="T13" i="1" s="1"/>
  <c r="Q41" i="1"/>
  <c r="T41" i="1" s="1"/>
  <c r="Q19" i="1"/>
  <c r="T19" i="1" s="1"/>
  <c r="Q38" i="1"/>
  <c r="T38" i="1" s="1"/>
  <c r="Q25" i="1"/>
  <c r="T25" i="1" s="1"/>
  <c r="Q5" i="1"/>
  <c r="T5" i="1" s="1"/>
  <c r="Q37" i="1"/>
  <c r="T37" i="1" s="1"/>
  <c r="Q36" i="1"/>
  <c r="T36" i="1" s="1"/>
  <c r="Q23" i="1"/>
  <c r="T23" i="1" s="1"/>
  <c r="Q31" i="1"/>
  <c r="T31" i="1" s="1"/>
  <c r="Q12" i="1"/>
  <c r="T12" i="1" s="1"/>
  <c r="Q35" i="1"/>
  <c r="T35" i="1" s="1"/>
  <c r="Q26" i="1"/>
  <c r="T26" i="1" s="1"/>
  <c r="Q34" i="1"/>
  <c r="T34" i="1" s="1"/>
  <c r="Q43" i="1"/>
  <c r="T43" i="1" s="1"/>
  <c r="Q47" i="1"/>
  <c r="T47" i="1" s="1"/>
  <c r="Q3" i="1"/>
  <c r="T3" i="1" s="1"/>
  <c r="Q2" i="1"/>
  <c r="T2" i="1" s="1"/>
  <c r="Q50" i="1"/>
  <c r="T50" i="1" s="1"/>
  <c r="Q6" i="1"/>
  <c r="T6" i="1" s="1"/>
  <c r="Q33" i="1"/>
  <c r="T33" i="1" s="1"/>
  <c r="Q30" i="1"/>
  <c r="T30" i="1" s="1"/>
  <c r="Q27" i="1"/>
  <c r="T27" i="1" s="1"/>
  <c r="Q20" i="1"/>
  <c r="T20" i="1" s="1"/>
  <c r="R49" i="2" l="1"/>
  <c r="V49" i="2" s="1"/>
  <c r="G8" i="3"/>
  <c r="Q69" i="4"/>
  <c r="T69" i="4" s="1"/>
  <c r="Q65" i="4"/>
  <c r="T65" i="4" s="1"/>
  <c r="Q62" i="4"/>
  <c r="T62" i="4" s="1"/>
  <c r="Q67" i="4"/>
  <c r="T67" i="4" s="1"/>
  <c r="Q68" i="4"/>
  <c r="T68" i="4" s="1"/>
  <c r="Q61" i="4"/>
  <c r="T61" i="4" s="1"/>
  <c r="Q66" i="4"/>
  <c r="T66" i="4" s="1"/>
  <c r="Q64" i="4"/>
  <c r="T64" i="4" s="1"/>
  <c r="Q60" i="4"/>
  <c r="T60" i="4" s="1"/>
  <c r="Q63" i="4"/>
  <c r="T63" i="4" s="1"/>
  <c r="Q13" i="4"/>
  <c r="T13" i="4" s="1"/>
  <c r="Q7" i="4"/>
  <c r="T7" i="4" s="1"/>
  <c r="Q58" i="4"/>
  <c r="T58" i="4" s="1"/>
  <c r="Q57" i="4"/>
  <c r="T57" i="4" s="1"/>
  <c r="Q56" i="4"/>
  <c r="T56" i="4" s="1"/>
  <c r="Q20" i="4"/>
  <c r="T20" i="4" s="1"/>
  <c r="Q55" i="4"/>
  <c r="T55" i="4" s="1"/>
  <c r="Q54" i="4"/>
  <c r="T54" i="4" s="1"/>
  <c r="Q25" i="4"/>
  <c r="T25" i="4" s="1"/>
  <c r="Q14" i="4"/>
  <c r="T14" i="4" s="1"/>
  <c r="Q53" i="4"/>
  <c r="T53" i="4" s="1"/>
  <c r="Q52" i="4"/>
  <c r="T52" i="4" s="1"/>
  <c r="Q12" i="4"/>
  <c r="T12" i="4" s="1"/>
  <c r="Q51" i="4"/>
  <c r="T51" i="4" s="1"/>
  <c r="Q50" i="4"/>
  <c r="T50" i="4" s="1"/>
  <c r="Q49" i="4"/>
  <c r="T49" i="4" s="1"/>
  <c r="Q48" i="4"/>
  <c r="T48" i="4" s="1"/>
  <c r="Q18" i="4"/>
  <c r="T18" i="4" s="1"/>
  <c r="Q17" i="4"/>
  <c r="T17" i="4" s="1"/>
  <c r="Q47" i="4"/>
  <c r="T47" i="4" s="1"/>
  <c r="Q46" i="4"/>
  <c r="T46" i="4" s="1"/>
  <c r="Q45" i="4"/>
  <c r="T45" i="4" s="1"/>
  <c r="Q44" i="4"/>
  <c r="T44" i="4" s="1"/>
  <c r="Q43" i="4"/>
  <c r="T43" i="4" s="1"/>
  <c r="Q11" i="4"/>
  <c r="T11" i="4" s="1"/>
  <c r="Q23" i="4"/>
  <c r="T23" i="4" s="1"/>
  <c r="Q42" i="4"/>
  <c r="T42" i="4" s="1"/>
  <c r="Q5" i="4"/>
  <c r="T5" i="4" s="1"/>
  <c r="Q24" i="4"/>
  <c r="T24" i="4" s="1"/>
  <c r="Q41" i="4"/>
  <c r="T41" i="4" s="1"/>
  <c r="Q40" i="4"/>
  <c r="T40" i="4" s="1"/>
  <c r="Q9" i="4"/>
  <c r="T9" i="4" s="1"/>
  <c r="Q39" i="4"/>
  <c r="T39" i="4" s="1"/>
  <c r="Q10" i="4"/>
  <c r="T10" i="4" s="1"/>
  <c r="Q38" i="4"/>
  <c r="T38" i="4" s="1"/>
  <c r="Q37" i="4"/>
  <c r="T37" i="4" s="1"/>
  <c r="Q36" i="4"/>
  <c r="T36" i="4" s="1"/>
  <c r="Q8" i="4"/>
  <c r="T8" i="4" s="1"/>
  <c r="Q22" i="4"/>
  <c r="T22" i="4" s="1"/>
  <c r="Q35" i="4"/>
  <c r="T35" i="4" s="1"/>
  <c r="Q19" i="4"/>
  <c r="T19" i="4" s="1"/>
  <c r="Q21" i="4"/>
  <c r="T21" i="4" s="1"/>
  <c r="Q34" i="4"/>
  <c r="T34" i="4" s="1"/>
  <c r="Q33" i="4"/>
  <c r="T33" i="4" s="1"/>
  <c r="Q6" i="4"/>
  <c r="T6" i="4" s="1"/>
  <c r="Q2" i="4"/>
  <c r="T2" i="4" s="1"/>
  <c r="Q32" i="4"/>
  <c r="T32" i="4" s="1"/>
  <c r="Q4" i="4"/>
  <c r="T4" i="4" s="1"/>
  <c r="Q31" i="4"/>
  <c r="T31" i="4" s="1"/>
  <c r="Q16" i="4"/>
  <c r="T16" i="4" s="1"/>
  <c r="Q30" i="4"/>
  <c r="T30" i="4" s="1"/>
  <c r="Q29" i="4"/>
  <c r="T29" i="4" s="1"/>
  <c r="Q3" i="4"/>
  <c r="T3" i="4" s="1"/>
  <c r="Q28" i="4"/>
  <c r="T28" i="4" s="1"/>
  <c r="Q27" i="4"/>
  <c r="T27" i="4" s="1"/>
  <c r="Q15" i="4"/>
  <c r="T15" i="4" s="1"/>
  <c r="Q26" i="4"/>
  <c r="T26" i="4" s="1"/>
  <c r="W8" i="3" l="1"/>
  <c r="N8" i="3"/>
  <c r="M8" i="3"/>
  <c r="X8" i="3" s="1"/>
</calcChain>
</file>

<file path=xl/sharedStrings.xml><?xml version="1.0" encoding="utf-8"?>
<sst xmlns="http://schemas.openxmlformats.org/spreadsheetml/2006/main" count="1555" uniqueCount="639">
  <si>
    <t>Степан</t>
  </si>
  <si>
    <t>Surname</t>
  </si>
  <si>
    <t>Name</t>
  </si>
  <si>
    <t>Алёна</t>
  </si>
  <si>
    <t>Белкин</t>
  </si>
  <si>
    <t>Булыгин</t>
  </si>
  <si>
    <t>Иван</t>
  </si>
  <si>
    <t>Каминский</t>
  </si>
  <si>
    <t>Андрей</t>
  </si>
  <si>
    <t>Кочелов</t>
  </si>
  <si>
    <t>Мария</t>
  </si>
  <si>
    <t>Семенова</t>
  </si>
  <si>
    <t>Софья</t>
  </si>
  <si>
    <t>Сергиевский</t>
  </si>
  <si>
    <t>Артем</t>
  </si>
  <si>
    <t>Владимир</t>
  </si>
  <si>
    <t>Соколова</t>
  </si>
  <si>
    <t>Евгений</t>
  </si>
  <si>
    <t>Алексеев</t>
  </si>
  <si>
    <t>Богдан</t>
  </si>
  <si>
    <t>Гаглоев</t>
  </si>
  <si>
    <t>Илья</t>
  </si>
  <si>
    <t>Глухов</t>
  </si>
  <si>
    <t>Максим</t>
  </si>
  <si>
    <t>Горбунова</t>
  </si>
  <si>
    <t>Елизавета</t>
  </si>
  <si>
    <t>Гришина</t>
  </si>
  <si>
    <t>Алиса</t>
  </si>
  <si>
    <t>Дроздова</t>
  </si>
  <si>
    <t>Валерия</t>
  </si>
  <si>
    <t>Александр</t>
  </si>
  <si>
    <t>Егор</t>
  </si>
  <si>
    <t>Виктория</t>
  </si>
  <si>
    <t>Никита</t>
  </si>
  <si>
    <t>Михаил</t>
  </si>
  <si>
    <t>Сергей</t>
  </si>
  <si>
    <t>Дарья</t>
  </si>
  <si>
    <t>Семиврагова</t>
  </si>
  <si>
    <t>Илона</t>
  </si>
  <si>
    <t>Александра</t>
  </si>
  <si>
    <t>Скоркин</t>
  </si>
  <si>
    <t>Даниил</t>
  </si>
  <si>
    <t>Анна</t>
  </si>
  <si>
    <t>Тюрина</t>
  </si>
  <si>
    <t>Савва</t>
  </si>
  <si>
    <t>Zadoroznaja</t>
  </si>
  <si>
    <t>Olita Anastasija</t>
  </si>
  <si>
    <t>Волынчикова</t>
  </si>
  <si>
    <t>Алексей</t>
  </si>
  <si>
    <t>Павленко</t>
  </si>
  <si>
    <t>Вероника</t>
  </si>
  <si>
    <t>Сидорчук</t>
  </si>
  <si>
    <t>Таиров</t>
  </si>
  <si>
    <t>Самир</t>
  </si>
  <si>
    <t>Полина</t>
  </si>
  <si>
    <t>Павел</t>
  </si>
  <si>
    <t>Руслан</t>
  </si>
  <si>
    <t>Вахрушев</t>
  </si>
  <si>
    <t>Гаврилов</t>
  </si>
  <si>
    <t>Голощапов</t>
  </si>
  <si>
    <t>Григорьева</t>
  </si>
  <si>
    <t>Ярослав</t>
  </si>
  <si>
    <t>Ковалев</t>
  </si>
  <si>
    <t>Красников</t>
  </si>
  <si>
    <t>Леденёв</t>
  </si>
  <si>
    <t>Глеб</t>
  </si>
  <si>
    <t>Мелехина</t>
  </si>
  <si>
    <t>Ольга</t>
  </si>
  <si>
    <t>Минакова</t>
  </si>
  <si>
    <t>Панасов</t>
  </si>
  <si>
    <t>Олег</t>
  </si>
  <si>
    <t>Тихомирова</t>
  </si>
  <si>
    <t>Фаина</t>
  </si>
  <si>
    <t>Тихонова</t>
  </si>
  <si>
    <t>Екатерина</t>
  </si>
  <si>
    <t>Матвей</t>
  </si>
  <si>
    <t>Федосеев</t>
  </si>
  <si>
    <t>Шибаева</t>
  </si>
  <si>
    <t>Анастасия</t>
  </si>
  <si>
    <t>Абрамов</t>
  </si>
  <si>
    <t>Георгий</t>
  </si>
  <si>
    <t>София</t>
  </si>
  <si>
    <t>Жаров</t>
  </si>
  <si>
    <t>Землянухин</t>
  </si>
  <si>
    <t>Артём</t>
  </si>
  <si>
    <t>Исхаков</t>
  </si>
  <si>
    <t>Булат</t>
  </si>
  <si>
    <t>Кочеткова</t>
  </si>
  <si>
    <t>Анисья</t>
  </si>
  <si>
    <t>Пискун</t>
  </si>
  <si>
    <t>Савенков</t>
  </si>
  <si>
    <t>Тимофей</t>
  </si>
  <si>
    <t>Снурницын</t>
  </si>
  <si>
    <t>Ксения</t>
  </si>
  <si>
    <t>Татьяна</t>
  </si>
  <si>
    <t>Улядуров</t>
  </si>
  <si>
    <t>Данила</t>
  </si>
  <si>
    <t>Чепурко</t>
  </si>
  <si>
    <t>Чулёв</t>
  </si>
  <si>
    <t>Фёдор</t>
  </si>
  <si>
    <t>Шарова</t>
  </si>
  <si>
    <t>Серафима</t>
  </si>
  <si>
    <t>Юдин</t>
  </si>
  <si>
    <t>Ячменева</t>
  </si>
  <si>
    <t>Елена</t>
  </si>
  <si>
    <t>Антипенков</t>
  </si>
  <si>
    <t>Алина</t>
  </si>
  <si>
    <t>Елютин</t>
  </si>
  <si>
    <t>Жуков</t>
  </si>
  <si>
    <t>Вячеслав</t>
  </si>
  <si>
    <t>Коновалов</t>
  </si>
  <si>
    <t>Костина</t>
  </si>
  <si>
    <t>Лиходиевский</t>
  </si>
  <si>
    <t>Лядов</t>
  </si>
  <si>
    <t>Василий</t>
  </si>
  <si>
    <t>Кирилл</t>
  </si>
  <si>
    <t>Ребров</t>
  </si>
  <si>
    <t>Константин</t>
  </si>
  <si>
    <t>Скворцов</t>
  </si>
  <si>
    <t>Холодова</t>
  </si>
  <si>
    <t>Кристина</t>
  </si>
  <si>
    <t>Шушакова</t>
  </si>
  <si>
    <t>Роман</t>
  </si>
  <si>
    <t>Вадим</t>
  </si>
  <si>
    <t>Дмитрий</t>
  </si>
  <si>
    <t>Kungurov</t>
  </si>
  <si>
    <t>Nikita</t>
  </si>
  <si>
    <t>Антонов</t>
  </si>
  <si>
    <t>Арсений</t>
  </si>
  <si>
    <t>Бабич</t>
  </si>
  <si>
    <t>Байрамукова</t>
  </si>
  <si>
    <t>Алима</t>
  </si>
  <si>
    <t>Серафим</t>
  </si>
  <si>
    <t>Олеся</t>
  </si>
  <si>
    <t>Вареник</t>
  </si>
  <si>
    <t>Ирина</t>
  </si>
  <si>
    <t>Волокушин</t>
  </si>
  <si>
    <t>Выставкина</t>
  </si>
  <si>
    <t>Горский</t>
  </si>
  <si>
    <t>Данил</t>
  </si>
  <si>
    <t>Загородникова</t>
  </si>
  <si>
    <t>Ивановский</t>
  </si>
  <si>
    <t>Казакова</t>
  </si>
  <si>
    <t>Князькина</t>
  </si>
  <si>
    <t>Космакова</t>
  </si>
  <si>
    <t>Милана</t>
  </si>
  <si>
    <t>Матюшкин</t>
  </si>
  <si>
    <t>Меркушкина</t>
  </si>
  <si>
    <t>Арина</t>
  </si>
  <si>
    <t>Мычка</t>
  </si>
  <si>
    <t>Полушин</t>
  </si>
  <si>
    <t>Родион</t>
  </si>
  <si>
    <t>Радион</t>
  </si>
  <si>
    <t>Смирнов</t>
  </si>
  <si>
    <t>Алишер</t>
  </si>
  <si>
    <t>Ткачев</t>
  </si>
  <si>
    <t>Тонковидова</t>
  </si>
  <si>
    <t>Василиса</t>
  </si>
  <si>
    <t>Фролова</t>
  </si>
  <si>
    <t>Надежда</t>
  </si>
  <si>
    <t>Хон</t>
  </si>
  <si>
    <t>Тимур</t>
  </si>
  <si>
    <t>Чугунов</t>
  </si>
  <si>
    <t>Tsukerman</t>
  </si>
  <si>
    <t>Julia</t>
  </si>
  <si>
    <t>Аблясова</t>
  </si>
  <si>
    <t>Вампилова</t>
  </si>
  <si>
    <t>Воропаева</t>
  </si>
  <si>
    <t>Высоцкий</t>
  </si>
  <si>
    <t>Яков</t>
  </si>
  <si>
    <t>Гаврилова</t>
  </si>
  <si>
    <t>Галина</t>
  </si>
  <si>
    <t>Ижицкий</t>
  </si>
  <si>
    <t>Катаева</t>
  </si>
  <si>
    <t>Григорий</t>
  </si>
  <si>
    <t>Борис</t>
  </si>
  <si>
    <t>Костюченко</t>
  </si>
  <si>
    <t>Мирослава</t>
  </si>
  <si>
    <t>Красноцветова</t>
  </si>
  <si>
    <t>Меркушина</t>
  </si>
  <si>
    <t>Ангелина</t>
  </si>
  <si>
    <t>Соболь</t>
  </si>
  <si>
    <t>Маргарита</t>
  </si>
  <si>
    <t>Соляник</t>
  </si>
  <si>
    <t>Байбурина</t>
  </si>
  <si>
    <t>Малика</t>
  </si>
  <si>
    <t>Боталов</t>
  </si>
  <si>
    <t>Гопп</t>
  </si>
  <si>
    <t>Деканоидзе</t>
  </si>
  <si>
    <t>Елхимов</t>
  </si>
  <si>
    <t>Игорь</t>
  </si>
  <si>
    <t>Диана</t>
  </si>
  <si>
    <t>Жукова</t>
  </si>
  <si>
    <t>Кирячек</t>
  </si>
  <si>
    <t>Кондрашин</t>
  </si>
  <si>
    <t>Краснов</t>
  </si>
  <si>
    <t>Куршина</t>
  </si>
  <si>
    <t>Кусакина</t>
  </si>
  <si>
    <t>Виктор</t>
  </si>
  <si>
    <t>Окулова</t>
  </si>
  <si>
    <t>Пономарев</t>
  </si>
  <si>
    <t>Владислав</t>
  </si>
  <si>
    <t>Саликова</t>
  </si>
  <si>
    <t>Сафина</t>
  </si>
  <si>
    <t>Рената</t>
  </si>
  <si>
    <t>Снигирева</t>
  </si>
  <si>
    <t>Храмов</t>
  </si>
  <si>
    <t>Шаляхина</t>
  </si>
  <si>
    <t>Ясенчук</t>
  </si>
  <si>
    <t>Ростислав</t>
  </si>
  <si>
    <t>Баранов</t>
  </si>
  <si>
    <t>Зверева</t>
  </si>
  <si>
    <t>Милушов</t>
  </si>
  <si>
    <t>Сидоренко</t>
  </si>
  <si>
    <t>Олененко</t>
  </si>
  <si>
    <t>Нина</t>
  </si>
  <si>
    <t>Марина</t>
  </si>
  <si>
    <t>Золотова</t>
  </si>
  <si>
    <t>Наталья</t>
  </si>
  <si>
    <t>Кукушкин</t>
  </si>
  <si>
    <t>Санина</t>
  </si>
  <si>
    <t>Лада</t>
  </si>
  <si>
    <t>Закиров</t>
  </si>
  <si>
    <t>Янис</t>
  </si>
  <si>
    <t>Елисей</t>
  </si>
  <si>
    <t>Клёцкин</t>
  </si>
  <si>
    <t>Артемий</t>
  </si>
  <si>
    <t>Класс</t>
  </si>
  <si>
    <t>Сидорова</t>
  </si>
  <si>
    <t>Любовь</t>
  </si>
  <si>
    <t>Лейкина</t>
  </si>
  <si>
    <t>Рылев</t>
  </si>
  <si>
    <t>Израйлит</t>
  </si>
  <si>
    <t>Чусовитин</t>
  </si>
  <si>
    <t>Никоноров</t>
  </si>
  <si>
    <t>Зарщикова</t>
  </si>
  <si>
    <t>Влада</t>
  </si>
  <si>
    <t>Лаптев</t>
  </si>
  <si>
    <t>Антон</t>
  </si>
  <si>
    <t>Маркин</t>
  </si>
  <si>
    <t>Миронова</t>
  </si>
  <si>
    <t>Палагина</t>
  </si>
  <si>
    <t>Комаров</t>
  </si>
  <si>
    <t>Семен</t>
  </si>
  <si>
    <t>мат</t>
  </si>
  <si>
    <t>физ угл</t>
  </si>
  <si>
    <t>физ осн</t>
  </si>
  <si>
    <t>физ макс</t>
  </si>
  <si>
    <t>хим</t>
  </si>
  <si>
    <t>био</t>
  </si>
  <si>
    <t>инф</t>
  </si>
  <si>
    <t>сумма</t>
  </si>
  <si>
    <t>счет</t>
  </si>
  <si>
    <t>англ</t>
  </si>
  <si>
    <t>геогр</t>
  </si>
  <si>
    <t>зач мат</t>
  </si>
  <si>
    <t>зач физ</t>
  </si>
  <si>
    <t>зач хим</t>
  </si>
  <si>
    <t>зач био</t>
  </si>
  <si>
    <t>зач инф</t>
  </si>
  <si>
    <t>зачетов</t>
  </si>
  <si>
    <t>сумма по 3 лучшим</t>
  </si>
  <si>
    <t>решение</t>
  </si>
  <si>
    <t>физ</t>
  </si>
  <si>
    <t>физ олим</t>
  </si>
  <si>
    <t>Мусарская</t>
  </si>
  <si>
    <t>Ворошилов</t>
  </si>
  <si>
    <t>Матевосов</t>
  </si>
  <si>
    <t>Максимов</t>
  </si>
  <si>
    <t>Яйцевский</t>
  </si>
  <si>
    <t>Чернышева</t>
  </si>
  <si>
    <t>Иванищев</t>
  </si>
  <si>
    <t>Захаров</t>
  </si>
  <si>
    <t>Николаев</t>
  </si>
  <si>
    <t>Марк</t>
  </si>
  <si>
    <t>Чепурченко</t>
  </si>
  <si>
    <t>Седов</t>
  </si>
  <si>
    <t>Алмаз</t>
  </si>
  <si>
    <t>Балашова</t>
  </si>
  <si>
    <t>Галкина</t>
  </si>
  <si>
    <t>Агеев</t>
  </si>
  <si>
    <t>Кирейков</t>
  </si>
  <si>
    <t>Грибанов</t>
  </si>
  <si>
    <t>Макар</t>
  </si>
  <si>
    <t>Паймулов</t>
  </si>
  <si>
    <t>Пудов</t>
  </si>
  <si>
    <t>Воркуев</t>
  </si>
  <si>
    <t>Хегай</t>
  </si>
  <si>
    <t>Сарбаев</t>
  </si>
  <si>
    <t>Рысятова</t>
  </si>
  <si>
    <t>Давлетов</t>
  </si>
  <si>
    <t>Федор</t>
  </si>
  <si>
    <t>Попова</t>
  </si>
  <si>
    <t>Аульченко</t>
  </si>
  <si>
    <t>Мартемьянова</t>
  </si>
  <si>
    <t>Варвара</t>
  </si>
  <si>
    <t>Ахметзянова</t>
  </si>
  <si>
    <t>Тараненко</t>
  </si>
  <si>
    <t>Лукоянов</t>
  </si>
  <si>
    <t>Баженова</t>
  </si>
  <si>
    <t>Выросткова</t>
  </si>
  <si>
    <t>Синявский</t>
  </si>
  <si>
    <t>Петросян</t>
  </si>
  <si>
    <t>Милена</t>
  </si>
  <si>
    <t>Заровная</t>
  </si>
  <si>
    <t>Стэфания</t>
  </si>
  <si>
    <t>Легков</t>
  </si>
  <si>
    <t>Румянцев</t>
  </si>
  <si>
    <t>Хасанова</t>
  </si>
  <si>
    <t>Виолетта</t>
  </si>
  <si>
    <t>Евлампиева</t>
  </si>
  <si>
    <t>Черняев</t>
  </si>
  <si>
    <t>Николай</t>
  </si>
  <si>
    <t>Родионова</t>
  </si>
  <si>
    <t>Ковалева</t>
  </si>
  <si>
    <t>Коротков</t>
  </si>
  <si>
    <t>Заборовский</t>
  </si>
  <si>
    <t>Габеева</t>
  </si>
  <si>
    <t>Сафийя</t>
  </si>
  <si>
    <t>Либасов</t>
  </si>
  <si>
    <t>Фастахиев</t>
  </si>
  <si>
    <t>Саид</t>
  </si>
  <si>
    <t>Суворова</t>
  </si>
  <si>
    <t>Гаврина</t>
  </si>
  <si>
    <t>Хусаинова</t>
  </si>
  <si>
    <t>Карина</t>
  </si>
  <si>
    <t>Воронина</t>
  </si>
  <si>
    <t>Жеглов</t>
  </si>
  <si>
    <t>Калюкин</t>
  </si>
  <si>
    <t>Лев</t>
  </si>
  <si>
    <t>Царев</t>
  </si>
  <si>
    <t>Куркула</t>
  </si>
  <si>
    <t>Мира</t>
  </si>
  <si>
    <t>Химиченко</t>
  </si>
  <si>
    <t>Дуничев</t>
  </si>
  <si>
    <t>Курочкин</t>
  </si>
  <si>
    <t>Колодников</t>
  </si>
  <si>
    <t>Воронцов</t>
  </si>
  <si>
    <t>Юрьев</t>
  </si>
  <si>
    <t>Кожокарь</t>
  </si>
  <si>
    <t>Чуркина</t>
  </si>
  <si>
    <t>Симонян</t>
  </si>
  <si>
    <t>Матвеенко</t>
  </si>
  <si>
    <t>Капиталина</t>
  </si>
  <si>
    <t>Котова</t>
  </si>
  <si>
    <t>Буров</t>
  </si>
  <si>
    <t>Чигринский</t>
  </si>
  <si>
    <t>Ласарейшвили</t>
  </si>
  <si>
    <t>Бандилет</t>
  </si>
  <si>
    <t>Кузнецова</t>
  </si>
  <si>
    <t>Закиева</t>
  </si>
  <si>
    <t>Самира</t>
  </si>
  <si>
    <t>Талакин</t>
  </si>
  <si>
    <t>Житкова</t>
  </si>
  <si>
    <t>Калиниченко</t>
  </si>
  <si>
    <t>Тюлькин</t>
  </si>
  <si>
    <t>Шарапов</t>
  </si>
  <si>
    <t>Латыпова</t>
  </si>
  <si>
    <t>Юлия</t>
  </si>
  <si>
    <t>Мишина</t>
  </si>
  <si>
    <t>Бажина</t>
  </si>
  <si>
    <t>Нурсагатов</t>
  </si>
  <si>
    <t>Маргулан</t>
  </si>
  <si>
    <t>Хоба</t>
  </si>
  <si>
    <t>Джаноев</t>
  </si>
  <si>
    <t>Султан</t>
  </si>
  <si>
    <t>Колпаков</t>
  </si>
  <si>
    <t>Кузнецов</t>
  </si>
  <si>
    <t>Гришило</t>
  </si>
  <si>
    <t>Гофман</t>
  </si>
  <si>
    <t>Григорьев</t>
  </si>
  <si>
    <t>Яшкин</t>
  </si>
  <si>
    <t>Мелисса</t>
  </si>
  <si>
    <t>Иванов</t>
  </si>
  <si>
    <t>Щёлокова</t>
  </si>
  <si>
    <t>Воеводина</t>
  </si>
  <si>
    <t>Дарьяна</t>
  </si>
  <si>
    <t>Федотов</t>
  </si>
  <si>
    <t>Чернега</t>
  </si>
  <si>
    <t>Штопорова</t>
  </si>
  <si>
    <t>Гедиева</t>
  </si>
  <si>
    <t>Джамиля</t>
  </si>
  <si>
    <t>Кушнир</t>
  </si>
  <si>
    <t>Димитрий</t>
  </si>
  <si>
    <t>Григорович</t>
  </si>
  <si>
    <t>Есипова</t>
  </si>
  <si>
    <t>Жилич</t>
  </si>
  <si>
    <t>Колесников</t>
  </si>
  <si>
    <t>Карташев</t>
  </si>
  <si>
    <t>Леонид</t>
  </si>
  <si>
    <t>Павлов</t>
  </si>
  <si>
    <t>Панфилова</t>
  </si>
  <si>
    <t>Светлана</t>
  </si>
  <si>
    <t>Ахметова</t>
  </si>
  <si>
    <t>Регина</t>
  </si>
  <si>
    <t>Рябикин</t>
  </si>
  <si>
    <t>Данилов</t>
  </si>
  <si>
    <t>Балжи</t>
  </si>
  <si>
    <t>Кожакина</t>
  </si>
  <si>
    <t>Шарафетдинов</t>
  </si>
  <si>
    <t>Салават</t>
  </si>
  <si>
    <t>Кудрявцева</t>
  </si>
  <si>
    <t>Шеншов</t>
  </si>
  <si>
    <t>Захар</t>
  </si>
  <si>
    <t>Зенковский</t>
  </si>
  <si>
    <t>Липатова</t>
  </si>
  <si>
    <t>Лукашенко</t>
  </si>
  <si>
    <t>Драч</t>
  </si>
  <si>
    <t>Баланов</t>
  </si>
  <si>
    <t>Машков</t>
  </si>
  <si>
    <t>Строгонов</t>
  </si>
  <si>
    <t>Савицкая</t>
  </si>
  <si>
    <t>Ларина</t>
  </si>
  <si>
    <t>Хлиманенко</t>
  </si>
  <si>
    <t>Варфоломеев</t>
  </si>
  <si>
    <t>Воронова</t>
  </si>
  <si>
    <t>Плотнов</t>
  </si>
  <si>
    <t>Ляхтинен</t>
  </si>
  <si>
    <t>Тугов</t>
  </si>
  <si>
    <t>Денис</t>
  </si>
  <si>
    <t>Валерий</t>
  </si>
  <si>
    <t>Кухарук</t>
  </si>
  <si>
    <t>Никитенко</t>
  </si>
  <si>
    <t>Артамонов</t>
  </si>
  <si>
    <t>Ахмадеева</t>
  </si>
  <si>
    <t>Гоман</t>
  </si>
  <si>
    <t>Девятериков</t>
  </si>
  <si>
    <t>Царапкин</t>
  </si>
  <si>
    <t>Лория</t>
  </si>
  <si>
    <t>Иракли</t>
  </si>
  <si>
    <t>Важенин</t>
  </si>
  <si>
    <t>Анисимова</t>
  </si>
  <si>
    <t>Шумилина</t>
  </si>
  <si>
    <t>Владислава</t>
  </si>
  <si>
    <t>Полинов</t>
  </si>
  <si>
    <t>Вождаев</t>
  </si>
  <si>
    <t>Кузьменко</t>
  </si>
  <si>
    <t>Макрушин</t>
  </si>
  <si>
    <t>Новосёлов</t>
  </si>
  <si>
    <t>Комарова</t>
  </si>
  <si>
    <t>Мартинович</t>
  </si>
  <si>
    <t>Покровский</t>
  </si>
  <si>
    <t>Ненахова</t>
  </si>
  <si>
    <t>Скобелева</t>
  </si>
  <si>
    <t>Подлубная</t>
  </si>
  <si>
    <t>Бахвалов</t>
  </si>
  <si>
    <t>Zhabitskij</t>
  </si>
  <si>
    <t>Viacheslav</t>
  </si>
  <si>
    <t>Святослав</t>
  </si>
  <si>
    <t>Лагутин</t>
  </si>
  <si>
    <t>Зайцев</t>
  </si>
  <si>
    <t>Момотюк</t>
  </si>
  <si>
    <t>Кай</t>
  </si>
  <si>
    <t>Клочихина</t>
  </si>
  <si>
    <t>Жуленёв</t>
  </si>
  <si>
    <t>Радостев</t>
  </si>
  <si>
    <t>Подзоров</t>
  </si>
  <si>
    <t>Всеволод</t>
  </si>
  <si>
    <t>Климин</t>
  </si>
  <si>
    <t>Савельева</t>
  </si>
  <si>
    <t>Курьян</t>
  </si>
  <si>
    <t>Мелана</t>
  </si>
  <si>
    <t>Головенко</t>
  </si>
  <si>
    <t>Зеедорф</t>
  </si>
  <si>
    <t>Кир</t>
  </si>
  <si>
    <t>Архипов</t>
  </si>
  <si>
    <t>Забродин</t>
  </si>
  <si>
    <t>Столпник</t>
  </si>
  <si>
    <t>Чебоксаров</t>
  </si>
  <si>
    <t>Демьян</t>
  </si>
  <si>
    <t>Напольников</t>
  </si>
  <si>
    <t>Гущина</t>
  </si>
  <si>
    <t xml:space="preserve">Сапко </t>
  </si>
  <si>
    <t>Голутвин</t>
  </si>
  <si>
    <t>Богдановский</t>
  </si>
  <si>
    <t>Курин</t>
  </si>
  <si>
    <t>Тихон</t>
  </si>
  <si>
    <t>Бакуменко</t>
  </si>
  <si>
    <t xml:space="preserve">Кирилл </t>
  </si>
  <si>
    <t>Жирова</t>
  </si>
  <si>
    <t>Романова</t>
  </si>
  <si>
    <t>Селезнев</t>
  </si>
  <si>
    <t>Васильев</t>
  </si>
  <si>
    <t>Терехов</t>
  </si>
  <si>
    <t>Ржебаева</t>
  </si>
  <si>
    <t>Булгаков</t>
  </si>
  <si>
    <t>Панферова</t>
  </si>
  <si>
    <t>Стащук</t>
  </si>
  <si>
    <t>Телепина</t>
  </si>
  <si>
    <t>Руденко</t>
  </si>
  <si>
    <t>Якимов</t>
  </si>
  <si>
    <t>Мефодий</t>
  </si>
  <si>
    <t>Лунькова</t>
  </si>
  <si>
    <t>Кожевникова</t>
  </si>
  <si>
    <t>Кирейцева</t>
  </si>
  <si>
    <t>Вавилов</t>
  </si>
  <si>
    <t>Шляпников</t>
  </si>
  <si>
    <t>Галузинский</t>
  </si>
  <si>
    <t>Мирон</t>
  </si>
  <si>
    <t>Журавлева</t>
  </si>
  <si>
    <t>Егоркина</t>
  </si>
  <si>
    <t>Рудченко</t>
  </si>
  <si>
    <t>Идиатулина</t>
  </si>
  <si>
    <t>Венера</t>
  </si>
  <si>
    <t>Це</t>
  </si>
  <si>
    <t>Ноговицын</t>
  </si>
  <si>
    <t>Эркин</t>
  </si>
  <si>
    <t>Бацман</t>
  </si>
  <si>
    <t>Кудин</t>
  </si>
  <si>
    <t>Родина</t>
  </si>
  <si>
    <t>Ипатов</t>
  </si>
  <si>
    <t>Лыкасов</t>
  </si>
  <si>
    <t>Арсен</t>
  </si>
  <si>
    <t>Горьковец</t>
  </si>
  <si>
    <t>Туманов</t>
  </si>
  <si>
    <t>Федотова</t>
  </si>
  <si>
    <t>Семён</t>
  </si>
  <si>
    <t>Хасанов</t>
  </si>
  <si>
    <t>Радмир</t>
  </si>
  <si>
    <t>Древаль</t>
  </si>
  <si>
    <t>Кирейцев</t>
  </si>
  <si>
    <t>Садиков</t>
  </si>
  <si>
    <t>Варова</t>
  </si>
  <si>
    <t>Шустов</t>
  </si>
  <si>
    <t>Москалик</t>
  </si>
  <si>
    <t>Жиленко</t>
  </si>
  <si>
    <t>Орлова</t>
  </si>
  <si>
    <t>Ульяна</t>
  </si>
  <si>
    <t>Туляков</t>
  </si>
  <si>
    <t>Майгур</t>
  </si>
  <si>
    <t>Кира</t>
  </si>
  <si>
    <t>Шелепова</t>
  </si>
  <si>
    <t>Федоткин</t>
  </si>
  <si>
    <t>Солдатов</t>
  </si>
  <si>
    <t>Черенков</t>
  </si>
  <si>
    <t xml:space="preserve">Владислав </t>
  </si>
  <si>
    <t>Трапезникова</t>
  </si>
  <si>
    <t>Милованова</t>
  </si>
  <si>
    <t>Юрасов</t>
  </si>
  <si>
    <t>Панов</t>
  </si>
  <si>
    <t>Есичев</t>
  </si>
  <si>
    <t>Воронцова</t>
  </si>
  <si>
    <t>Богатырев</t>
  </si>
  <si>
    <t>Лисеев</t>
  </si>
  <si>
    <t>Марактаев</t>
  </si>
  <si>
    <t>Надмит</t>
  </si>
  <si>
    <t>Яблоновский</t>
  </si>
  <si>
    <t>Ильин</t>
  </si>
  <si>
    <t>Подоплелова</t>
  </si>
  <si>
    <t>Кочедыков</t>
  </si>
  <si>
    <t>Ребренцева</t>
  </si>
  <si>
    <t>Платон</t>
  </si>
  <si>
    <t>Таранец</t>
  </si>
  <si>
    <t>Щербаков</t>
  </si>
  <si>
    <t>Смирнова</t>
  </si>
  <si>
    <t>Ася</t>
  </si>
  <si>
    <t>Гончарова</t>
  </si>
  <si>
    <t>Жирнов-Ильинский</t>
  </si>
  <si>
    <t>Дерявко</t>
  </si>
  <si>
    <t>Прокопьева</t>
  </si>
  <si>
    <t>Нелли</t>
  </si>
  <si>
    <t>Фомин</t>
  </si>
  <si>
    <t>Осокина</t>
  </si>
  <si>
    <t>Khanyari</t>
  </si>
  <si>
    <t>Aiman</t>
  </si>
  <si>
    <t>отказ</t>
  </si>
  <si>
    <t>Бурганов</t>
  </si>
  <si>
    <t>Тагир</t>
  </si>
  <si>
    <t>Гусев</t>
  </si>
  <si>
    <t>Зарандия</t>
  </si>
  <si>
    <t>Агата</t>
  </si>
  <si>
    <t>Стоян</t>
  </si>
  <si>
    <t>Белова</t>
  </si>
  <si>
    <t>Тамара</t>
  </si>
  <si>
    <t>Витюк</t>
  </si>
  <si>
    <t>Мальцева</t>
  </si>
  <si>
    <t>Ева</t>
  </si>
  <si>
    <t>Гескин</t>
  </si>
  <si>
    <t>Мельников</t>
  </si>
  <si>
    <t>Резник</t>
  </si>
  <si>
    <t xml:space="preserve">Антон </t>
  </si>
  <si>
    <t>Гаркина</t>
  </si>
  <si>
    <t>Колмаков</t>
  </si>
  <si>
    <t>Кханьяри</t>
  </si>
  <si>
    <t>Айана</t>
  </si>
  <si>
    <t>Никонорова</t>
  </si>
  <si>
    <t>Андреева</t>
  </si>
  <si>
    <t xml:space="preserve">Абросимова </t>
  </si>
  <si>
    <t>Воробьев</t>
  </si>
  <si>
    <t>Попытаева</t>
  </si>
  <si>
    <t>Пыхтин</t>
  </si>
  <si>
    <t>Разанкова</t>
  </si>
  <si>
    <t>Сенченко</t>
  </si>
  <si>
    <t>Антоний</t>
  </si>
  <si>
    <t>Шевченко</t>
  </si>
  <si>
    <t>Борисов</t>
  </si>
  <si>
    <t>Городилова</t>
  </si>
  <si>
    <t>Калачёв</t>
  </si>
  <si>
    <t>Кост</t>
  </si>
  <si>
    <t>Кубанеишвили</t>
  </si>
  <si>
    <t>Тыщенко</t>
  </si>
  <si>
    <t>Шестакова</t>
  </si>
  <si>
    <t>Володина</t>
  </si>
  <si>
    <t>Злобин</t>
  </si>
  <si>
    <t>Герман</t>
  </si>
  <si>
    <t>Крицкая</t>
  </si>
  <si>
    <t>Хохлова</t>
  </si>
  <si>
    <t>Винокуров</t>
  </si>
  <si>
    <t>Волков</t>
  </si>
  <si>
    <t>Станислав</t>
  </si>
  <si>
    <t>Петров</t>
  </si>
  <si>
    <t>Хориэ</t>
  </si>
  <si>
    <t>Митио</t>
  </si>
  <si>
    <t>&gt;=50</t>
  </si>
  <si>
    <t>угл</t>
  </si>
  <si>
    <t>&gt;=45</t>
  </si>
  <si>
    <t>&gt;=40</t>
  </si>
  <si>
    <t>осн</t>
  </si>
  <si>
    <t>&gt;45</t>
  </si>
  <si>
    <t>био 1</t>
  </si>
  <si>
    <t>био 2</t>
  </si>
  <si>
    <t>био макс</t>
  </si>
  <si>
    <t>&gt;=38</t>
  </si>
  <si>
    <t>Бабаян</t>
  </si>
  <si>
    <t>Армен</t>
  </si>
  <si>
    <t>Куликов</t>
  </si>
  <si>
    <t>Валентин</t>
  </si>
  <si>
    <t>Помигалова</t>
  </si>
  <si>
    <t>&gt;=60</t>
  </si>
  <si>
    <t>перевод на 2 семестр ЗШ</t>
  </si>
  <si>
    <t>льгота ДисК на 2 семестр</t>
  </si>
  <si>
    <t>оплачено</t>
  </si>
  <si>
    <t>&gt;40</t>
  </si>
  <si>
    <t>&gt;=35</t>
  </si>
  <si>
    <t>отчислить из ЗШ, возможно обучение на ДисК</t>
  </si>
  <si>
    <t>отчислить из ЗШ, льгота ДисК на 2 семестр</t>
  </si>
  <si>
    <t>оплатить 2 семестр</t>
  </si>
  <si>
    <t>Корецкая</t>
  </si>
  <si>
    <t>ждем до 25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</si>
</sst>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128"/>
    </font>
    <font>
      <sz val="10"/>
      <color theme="0" tint="-0.34998626667073579"/>
      <name val="arial"/>
      <family val="2"/>
    </font>
    <font>
      <b/>
      <sz val="10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1"/>
    </font>
    <font>
      <sz val="10"/>
      <color theme="2" tint="-0.499984740745262"/>
      <name val="Arial"/>
      <family val="2"/>
      <charset val="204"/>
    </font>
    <font>
      <sz val="11"/>
      <color theme="2" tint="-0.49998474074526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8" fillId="0" borderId="0"/>
  </cellStyleXfs>
  <cellXfs count="74">
    <xf numFmtId="0" fontId="0" fillId="0" borderId="0" xfId="0"/>
    <xf numFmtId="0" fontId="0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1" xfId="2" applyFont="1" applyFill="1" applyBorder="1"/>
    <xf numFmtId="0" fontId="0" fillId="0" borderId="1" xfId="1" applyFont="1" applyFill="1" applyBorder="1"/>
    <xf numFmtId="0" fontId="7" fillId="0" borderId="1" xfId="1" applyFont="1" applyFill="1" applyBorder="1" applyAlignment="1"/>
    <xf numFmtId="0" fontId="4" fillId="0" borderId="1" xfId="3" applyFont="1" applyFill="1" applyBorder="1"/>
    <xf numFmtId="1" fontId="4" fillId="0" borderId="1" xfId="0" applyNumberFormat="1" applyFont="1" applyFill="1" applyBorder="1"/>
    <xf numFmtId="1" fontId="0" fillId="0" borderId="0" xfId="0" applyNumberFormat="1" applyFill="1"/>
    <xf numFmtId="1" fontId="9" fillId="0" borderId="2" xfId="0" applyNumberFormat="1" applyFont="1" applyFill="1" applyBorder="1" applyAlignment="1">
      <alignment wrapText="1"/>
    </xf>
    <xf numFmtId="1" fontId="0" fillId="0" borderId="2" xfId="0" applyNumberFormat="1" applyFill="1" applyBorder="1" applyAlignment="1">
      <alignment wrapText="1"/>
    </xf>
    <xf numFmtId="1" fontId="0" fillId="0" borderId="2" xfId="0" applyNumberFormat="1" applyFill="1" applyBorder="1"/>
    <xf numFmtId="1" fontId="10" fillId="0" borderId="2" xfId="0" applyNumberFormat="1" applyFont="1" applyFill="1" applyBorder="1"/>
    <xf numFmtId="0" fontId="10" fillId="0" borderId="2" xfId="0" applyFont="1" applyFill="1" applyBorder="1"/>
    <xf numFmtId="1" fontId="10" fillId="0" borderId="2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11" fillId="0" borderId="1" xfId="0" applyNumberFormat="1" applyFont="1" applyFill="1" applyBorder="1"/>
    <xf numFmtId="1" fontId="0" fillId="0" borderId="1" xfId="0" applyNumberFormat="1" applyFont="1" applyFill="1" applyBorder="1"/>
    <xf numFmtId="1" fontId="11" fillId="0" borderId="0" xfId="0" applyNumberFormat="1" applyFont="1" applyFill="1"/>
    <xf numFmtId="0" fontId="0" fillId="0" borderId="0" xfId="0" applyFont="1"/>
    <xf numFmtId="0" fontId="12" fillId="0" borderId="1" xfId="0" applyFont="1" applyFill="1" applyBorder="1" applyAlignment="1">
      <alignment horizontal="right" wrapText="1"/>
    </xf>
    <xf numFmtId="0" fontId="13" fillId="0" borderId="1" xfId="0" applyFont="1" applyBorder="1"/>
    <xf numFmtId="0" fontId="1" fillId="0" borderId="2" xfId="0" applyFont="1" applyFill="1" applyBorder="1"/>
    <xf numFmtId="0" fontId="1" fillId="0" borderId="2" xfId="0" applyFont="1" applyBorder="1"/>
    <xf numFmtId="0" fontId="4" fillId="0" borderId="1" xfId="0" applyFont="1" applyFill="1" applyBorder="1" applyAlignment="1">
      <alignment horizontal="left"/>
    </xf>
    <xf numFmtId="0" fontId="0" fillId="3" borderId="1" xfId="0" applyFill="1" applyBorder="1"/>
    <xf numFmtId="1" fontId="0" fillId="3" borderId="1" xfId="0" applyNumberFormat="1" applyFill="1" applyBorder="1"/>
    <xf numFmtId="1" fontId="11" fillId="3" borderId="1" xfId="0" applyNumberFormat="1" applyFont="1" applyFill="1" applyBorder="1"/>
    <xf numFmtId="0" fontId="0" fillId="3" borderId="0" xfId="0" applyFill="1"/>
    <xf numFmtId="0" fontId="0" fillId="3" borderId="1" xfId="0" applyFont="1" applyFill="1" applyBorder="1"/>
    <xf numFmtId="0" fontId="12" fillId="3" borderId="1" xfId="0" applyFont="1" applyFill="1" applyBorder="1" applyAlignment="1">
      <alignment horizontal="right" wrapText="1"/>
    </xf>
    <xf numFmtId="1" fontId="0" fillId="3" borderId="1" xfId="0" applyNumberFormat="1" applyFont="1" applyFill="1" applyBorder="1"/>
    <xf numFmtId="0" fontId="1" fillId="3" borderId="1" xfId="0" applyFont="1" applyFill="1" applyBorder="1"/>
    <xf numFmtId="0" fontId="0" fillId="0" borderId="1" xfId="0" applyFont="1" applyBorder="1"/>
    <xf numFmtId="0" fontId="0" fillId="4" borderId="1" xfId="0" applyFill="1" applyBorder="1"/>
    <xf numFmtId="1" fontId="0" fillId="4" borderId="1" xfId="0" applyNumberFormat="1" applyFill="1" applyBorder="1"/>
    <xf numFmtId="1" fontId="12" fillId="0" borderId="1" xfId="0" applyNumberFormat="1" applyFont="1" applyFill="1" applyBorder="1" applyAlignment="1">
      <alignment horizontal="right" wrapText="1"/>
    </xf>
    <xf numFmtId="1" fontId="11" fillId="0" borderId="0" xfId="0" applyNumberFormat="1" applyFont="1" applyFill="1" applyBorder="1"/>
    <xf numFmtId="1" fontId="5" fillId="0" borderId="2" xfId="0" applyNumberFormat="1" applyFont="1" applyFill="1" applyBorder="1" applyAlignment="1">
      <alignment wrapText="1"/>
    </xf>
    <xf numFmtId="1" fontId="11" fillId="4" borderId="1" xfId="0" applyNumberFormat="1" applyFont="1" applyFill="1" applyBorder="1"/>
    <xf numFmtId="1" fontId="0" fillId="5" borderId="1" xfId="0" applyNumberFormat="1" applyFill="1" applyBorder="1"/>
    <xf numFmtId="0" fontId="12" fillId="4" borderId="1" xfId="0" applyFont="1" applyFill="1" applyBorder="1" applyAlignment="1">
      <alignment horizontal="right" wrapText="1"/>
    </xf>
    <xf numFmtId="0" fontId="0" fillId="4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2" borderId="1" xfId="0" applyFill="1" applyBorder="1"/>
    <xf numFmtId="0" fontId="0" fillId="0" borderId="0" xfId="0" applyBorder="1"/>
    <xf numFmtId="0" fontId="7" fillId="0" borderId="1" xfId="0" applyFont="1" applyFill="1" applyBorder="1"/>
    <xf numFmtId="0" fontId="4" fillId="4" borderId="1" xfId="0" applyFont="1" applyFill="1" applyBorder="1"/>
    <xf numFmtId="0" fontId="14" fillId="0" borderId="1" xfId="0" applyFont="1" applyFill="1" applyBorder="1"/>
    <xf numFmtId="0" fontId="14" fillId="0" borderId="3" xfId="0" applyFont="1" applyFill="1" applyBorder="1"/>
    <xf numFmtId="0" fontId="14" fillId="0" borderId="4" xfId="0" applyFont="1" applyFill="1" applyBorder="1"/>
    <xf numFmtId="0" fontId="15" fillId="0" borderId="1" xfId="0" applyFont="1" applyBorder="1"/>
    <xf numFmtId="0" fontId="15" fillId="0" borderId="4" xfId="0" applyFont="1" applyBorder="1"/>
    <xf numFmtId="0" fontId="15" fillId="0" borderId="1" xfId="0" applyFont="1" applyFill="1" applyBorder="1"/>
    <xf numFmtId="0" fontId="15" fillId="0" borderId="4" xfId="0" applyFont="1" applyFill="1" applyBorder="1"/>
    <xf numFmtId="0" fontId="15" fillId="4" borderId="1" xfId="0" applyFont="1" applyFill="1" applyBorder="1"/>
    <xf numFmtId="0" fontId="15" fillId="0" borderId="0" xfId="0" applyFont="1"/>
    <xf numFmtId="1" fontId="0" fillId="8" borderId="1" xfId="0" applyNumberFormat="1" applyFill="1" applyBorder="1"/>
    <xf numFmtId="0" fontId="0" fillId="8" borderId="1" xfId="0" applyFill="1" applyBorder="1"/>
    <xf numFmtId="0" fontId="1" fillId="8" borderId="1" xfId="0" applyFont="1" applyFill="1" applyBorder="1"/>
    <xf numFmtId="1" fontId="11" fillId="8" borderId="1" xfId="0" applyNumberFormat="1" applyFont="1" applyFill="1" applyBorder="1"/>
    <xf numFmtId="1" fontId="0" fillId="8" borderId="1" xfId="0" applyNumberFormat="1" applyFont="1" applyFill="1" applyBorder="1"/>
    <xf numFmtId="1" fontId="11" fillId="8" borderId="0" xfId="0" applyNumberFormat="1" applyFont="1" applyFill="1"/>
    <xf numFmtId="1" fontId="0" fillId="8" borderId="0" xfId="0" applyNumberFormat="1" applyFill="1"/>
    <xf numFmtId="0" fontId="0" fillId="8" borderId="0" xfId="0" applyFill="1"/>
    <xf numFmtId="0" fontId="0" fillId="9" borderId="0" xfId="0" applyFill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colors>
    <mruColors>
      <color rgb="FFCC99FF"/>
      <color rgb="FF66FF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pane ySplit="1" topLeftCell="A8" activePane="bottomLeft" state="frozen"/>
      <selection pane="bottomLeft" activeCell="E16" sqref="E16"/>
    </sheetView>
  </sheetViews>
  <sheetFormatPr defaultRowHeight="14.4"/>
  <cols>
    <col min="1" max="1" width="12.6640625" customWidth="1"/>
    <col min="2" max="2" width="10.44140625" customWidth="1"/>
    <col min="3" max="3" width="6.44140625" customWidth="1"/>
    <col min="4" max="4" width="8.88671875" style="26"/>
    <col min="5" max="8" width="8.88671875" style="64"/>
    <col min="9" max="9" width="19.6640625" customWidth="1"/>
  </cols>
  <sheetData>
    <row r="1" spans="1:9">
      <c r="A1" s="5" t="s">
        <v>1</v>
      </c>
      <c r="B1" s="5" t="s">
        <v>2</v>
      </c>
      <c r="C1" s="7" t="s">
        <v>227</v>
      </c>
      <c r="D1" s="7" t="s">
        <v>244</v>
      </c>
      <c r="E1" s="56" t="s">
        <v>249</v>
      </c>
      <c r="F1" s="56" t="s">
        <v>250</v>
      </c>
      <c r="G1" s="57" t="s">
        <v>263</v>
      </c>
      <c r="H1" s="57" t="s">
        <v>248</v>
      </c>
      <c r="I1" s="6"/>
    </row>
    <row r="2" spans="1:9">
      <c r="A2" s="5"/>
      <c r="B2" s="5"/>
      <c r="C2" s="7"/>
      <c r="D2" s="7"/>
      <c r="E2" s="56"/>
      <c r="F2" s="58"/>
      <c r="G2" s="59"/>
      <c r="H2" s="59"/>
      <c r="I2" s="6"/>
    </row>
    <row r="3" spans="1:9">
      <c r="A3" s="3" t="s">
        <v>623</v>
      </c>
      <c r="B3" s="3" t="s">
        <v>624</v>
      </c>
      <c r="C3" s="14">
        <v>2</v>
      </c>
      <c r="D3" s="40">
        <v>8</v>
      </c>
      <c r="E3" s="59"/>
      <c r="F3" s="59"/>
      <c r="G3" s="59"/>
      <c r="H3" s="59"/>
      <c r="I3" s="50" t="s">
        <v>631</v>
      </c>
    </row>
    <row r="4" spans="1:9" s="9" customFormat="1">
      <c r="A4" s="1" t="s">
        <v>566</v>
      </c>
      <c r="B4" s="3" t="s">
        <v>567</v>
      </c>
      <c r="C4" s="14">
        <v>2</v>
      </c>
      <c r="D4" s="40">
        <v>27</v>
      </c>
      <c r="E4" s="59"/>
      <c r="F4" s="60"/>
      <c r="G4" s="59"/>
      <c r="H4" s="59"/>
      <c r="I4" s="50" t="s">
        <v>631</v>
      </c>
    </row>
    <row r="5" spans="1:9" s="9" customFormat="1">
      <c r="A5" s="3" t="s">
        <v>473</v>
      </c>
      <c r="B5" s="3" t="s">
        <v>70</v>
      </c>
      <c r="C5" s="14">
        <v>2</v>
      </c>
      <c r="D5" s="42">
        <v>81</v>
      </c>
      <c r="E5" s="61"/>
      <c r="F5" s="62"/>
      <c r="G5" s="61"/>
      <c r="H5" s="61"/>
      <c r="I5" s="50" t="s">
        <v>631</v>
      </c>
    </row>
    <row r="6" spans="1:9" s="9" customFormat="1">
      <c r="A6" s="3" t="s">
        <v>568</v>
      </c>
      <c r="B6" s="3" t="s">
        <v>516</v>
      </c>
      <c r="C6" s="14">
        <v>2</v>
      </c>
      <c r="D6" s="40"/>
      <c r="E6" s="59"/>
      <c r="F6" s="60"/>
      <c r="G6" s="59"/>
      <c r="H6" s="59"/>
      <c r="I6" s="50" t="s">
        <v>631</v>
      </c>
    </row>
    <row r="7" spans="1:9" s="9" customFormat="1">
      <c r="A7" s="1" t="s">
        <v>569</v>
      </c>
      <c r="B7" s="3" t="s">
        <v>570</v>
      </c>
      <c r="C7" s="14">
        <v>2</v>
      </c>
      <c r="D7" s="49">
        <v>64</v>
      </c>
      <c r="E7" s="59"/>
      <c r="F7" s="60"/>
      <c r="G7" s="59"/>
      <c r="H7" s="59"/>
      <c r="I7" s="2" t="s">
        <v>636</v>
      </c>
    </row>
    <row r="8" spans="1:9">
      <c r="A8" s="3" t="s">
        <v>625</v>
      </c>
      <c r="B8" s="3" t="s">
        <v>626</v>
      </c>
      <c r="C8" s="14">
        <v>2</v>
      </c>
      <c r="D8" s="40"/>
      <c r="E8" s="59"/>
      <c r="F8" s="59"/>
      <c r="G8" s="59"/>
      <c r="H8" s="59"/>
      <c r="I8" s="50" t="s">
        <v>631</v>
      </c>
    </row>
    <row r="9" spans="1:9" s="9" customFormat="1">
      <c r="A9" s="3" t="s">
        <v>529</v>
      </c>
      <c r="B9" s="3" t="s">
        <v>530</v>
      </c>
      <c r="C9" s="14">
        <v>2</v>
      </c>
      <c r="D9" s="42">
        <v>84</v>
      </c>
      <c r="E9" s="61"/>
      <c r="F9" s="62"/>
      <c r="G9" s="61"/>
      <c r="H9" s="61"/>
      <c r="I9" s="50" t="s">
        <v>631</v>
      </c>
    </row>
    <row r="10" spans="1:9" s="9" customFormat="1">
      <c r="A10" s="3" t="s">
        <v>240</v>
      </c>
      <c r="B10" s="3" t="s">
        <v>25</v>
      </c>
      <c r="C10" s="14">
        <v>2</v>
      </c>
      <c r="D10" s="22"/>
      <c r="E10" s="61"/>
      <c r="F10" s="62"/>
      <c r="G10" s="61"/>
      <c r="H10" s="61"/>
      <c r="I10" s="2" t="s">
        <v>636</v>
      </c>
    </row>
    <row r="11" spans="1:9" s="9" customFormat="1">
      <c r="A11" s="31" t="s">
        <v>200</v>
      </c>
      <c r="B11" s="3" t="s">
        <v>8</v>
      </c>
      <c r="C11" s="14">
        <v>2</v>
      </c>
      <c r="D11" s="22">
        <v>23</v>
      </c>
      <c r="E11" s="61"/>
      <c r="F11" s="62"/>
      <c r="G11" s="61"/>
      <c r="H11" s="61"/>
      <c r="I11" s="50" t="s">
        <v>631</v>
      </c>
    </row>
    <row r="12" spans="1:9" s="9" customFormat="1">
      <c r="A12" s="3" t="s">
        <v>501</v>
      </c>
      <c r="B12" s="3" t="s">
        <v>122</v>
      </c>
      <c r="C12" s="14">
        <v>2</v>
      </c>
      <c r="D12" s="22"/>
      <c r="E12" s="61"/>
      <c r="F12" s="62"/>
      <c r="G12" s="61"/>
      <c r="H12" s="61"/>
      <c r="I12" s="2" t="s">
        <v>636</v>
      </c>
    </row>
    <row r="13" spans="1:9">
      <c r="A13" s="3" t="s">
        <v>554</v>
      </c>
      <c r="B13" s="3" t="s">
        <v>555</v>
      </c>
      <c r="C13" s="14">
        <v>2</v>
      </c>
      <c r="D13" s="22">
        <v>17</v>
      </c>
      <c r="E13" s="61"/>
      <c r="F13" s="62"/>
      <c r="G13" s="61"/>
      <c r="H13" s="61"/>
      <c r="I13" s="2" t="s">
        <v>636</v>
      </c>
    </row>
    <row r="14" spans="1:9">
      <c r="A14" s="1" t="s">
        <v>571</v>
      </c>
      <c r="B14" s="3" t="s">
        <v>216</v>
      </c>
      <c r="C14" s="14">
        <v>2</v>
      </c>
      <c r="D14" s="40"/>
      <c r="E14" s="59"/>
      <c r="F14" s="60"/>
      <c r="G14" s="59"/>
      <c r="H14" s="59"/>
      <c r="I14" s="50" t="s">
        <v>631</v>
      </c>
    </row>
    <row r="15" spans="1:9">
      <c r="A15" s="3" t="s">
        <v>514</v>
      </c>
      <c r="B15" s="3" t="s">
        <v>23</v>
      </c>
      <c r="C15" s="14">
        <v>2</v>
      </c>
      <c r="D15" s="22">
        <v>27</v>
      </c>
      <c r="E15" s="61"/>
      <c r="F15" s="62"/>
      <c r="G15" s="61"/>
      <c r="H15" s="61"/>
      <c r="I15" s="50" t="s">
        <v>631</v>
      </c>
    </row>
    <row r="16" spans="1:9">
      <c r="A16" s="3" t="s">
        <v>496</v>
      </c>
      <c r="B16" s="3" t="s">
        <v>34</v>
      </c>
      <c r="C16" s="14">
        <v>2</v>
      </c>
      <c r="D16" s="42">
        <v>90</v>
      </c>
      <c r="E16" s="61"/>
      <c r="F16" s="62"/>
      <c r="G16" s="61"/>
      <c r="H16" s="61"/>
      <c r="I16" s="50" t="s">
        <v>631</v>
      </c>
    </row>
    <row r="17" spans="1:9" s="9" customFormat="1">
      <c r="A17" s="3" t="s">
        <v>507</v>
      </c>
      <c r="B17" s="3" t="s">
        <v>182</v>
      </c>
      <c r="C17" s="14">
        <v>3</v>
      </c>
      <c r="D17" s="47">
        <v>87</v>
      </c>
      <c r="E17" s="61"/>
      <c r="F17" s="62"/>
      <c r="G17" s="61"/>
      <c r="H17" s="61"/>
      <c r="I17" s="50" t="s">
        <v>631</v>
      </c>
    </row>
    <row r="18" spans="1:9" s="9" customFormat="1">
      <c r="A18" s="3"/>
      <c r="B18" s="3"/>
      <c r="C18" s="14"/>
      <c r="D18" s="22"/>
      <c r="E18" s="61"/>
      <c r="F18" s="62"/>
      <c r="G18" s="61"/>
      <c r="H18" s="61"/>
      <c r="I18" s="2"/>
    </row>
    <row r="19" spans="1:9" s="9" customFormat="1">
      <c r="A19" s="3" t="s">
        <v>507</v>
      </c>
      <c r="B19" s="3" t="s">
        <v>182</v>
      </c>
      <c r="C19" s="14">
        <v>3</v>
      </c>
      <c r="D19" s="42">
        <v>85</v>
      </c>
      <c r="E19" s="61"/>
      <c r="F19" s="62"/>
      <c r="G19" s="61"/>
      <c r="H19" s="61"/>
      <c r="I19" s="50" t="s">
        <v>631</v>
      </c>
    </row>
    <row r="20" spans="1:9" s="9" customFormat="1">
      <c r="A20" s="3" t="s">
        <v>572</v>
      </c>
      <c r="B20" s="3" t="s">
        <v>573</v>
      </c>
      <c r="C20" s="14">
        <v>3</v>
      </c>
      <c r="D20" s="40">
        <v>33</v>
      </c>
      <c r="E20" s="59"/>
      <c r="F20" s="60"/>
      <c r="G20" s="59"/>
      <c r="H20" s="59"/>
      <c r="I20" s="2" t="s">
        <v>636</v>
      </c>
    </row>
    <row r="21" spans="1:9" s="9" customFormat="1">
      <c r="A21" s="3" t="s">
        <v>542</v>
      </c>
      <c r="B21" s="3" t="s">
        <v>478</v>
      </c>
      <c r="C21" s="14">
        <v>3</v>
      </c>
      <c r="D21" s="42">
        <v>80</v>
      </c>
      <c r="E21" s="61"/>
      <c r="F21" s="62"/>
      <c r="G21" s="61"/>
      <c r="H21" s="61"/>
      <c r="I21" s="2" t="s">
        <v>636</v>
      </c>
    </row>
    <row r="22" spans="1:9" s="9" customFormat="1">
      <c r="A22" s="3" t="s">
        <v>495</v>
      </c>
      <c r="B22" s="3" t="s">
        <v>6</v>
      </c>
      <c r="C22" s="14">
        <v>3</v>
      </c>
      <c r="D22" s="42">
        <v>89</v>
      </c>
      <c r="E22" s="61"/>
      <c r="F22" s="62"/>
      <c r="G22" s="61"/>
      <c r="H22" s="61"/>
      <c r="I22" s="50" t="s">
        <v>631</v>
      </c>
    </row>
    <row r="23" spans="1:9" s="9" customFormat="1">
      <c r="A23" s="3" t="s">
        <v>574</v>
      </c>
      <c r="B23" s="3" t="s">
        <v>157</v>
      </c>
      <c r="C23" s="14">
        <v>3</v>
      </c>
      <c r="D23" s="40">
        <v>20</v>
      </c>
      <c r="E23" s="59"/>
      <c r="F23" s="60"/>
      <c r="G23" s="59"/>
      <c r="H23" s="59"/>
      <c r="I23" s="50" t="s">
        <v>631</v>
      </c>
    </row>
    <row r="24" spans="1:9" s="9" customFormat="1">
      <c r="A24" s="3" t="s">
        <v>513</v>
      </c>
      <c r="B24" s="3" t="s">
        <v>67</v>
      </c>
      <c r="C24" s="14">
        <v>3</v>
      </c>
      <c r="D24" s="42">
        <v>73</v>
      </c>
      <c r="E24" s="61"/>
      <c r="F24" s="62"/>
      <c r="G24" s="61"/>
      <c r="H24" s="61"/>
      <c r="I24" s="2" t="s">
        <v>636</v>
      </c>
    </row>
    <row r="25" spans="1:9" s="9" customFormat="1">
      <c r="A25" s="3" t="s">
        <v>222</v>
      </c>
      <c r="B25" s="3" t="s">
        <v>223</v>
      </c>
      <c r="C25" s="14">
        <v>3</v>
      </c>
      <c r="D25" s="22">
        <v>36</v>
      </c>
      <c r="E25" s="61"/>
      <c r="F25" s="62"/>
      <c r="G25" s="61"/>
      <c r="H25" s="61"/>
      <c r="I25" s="50" t="s">
        <v>631</v>
      </c>
    </row>
    <row r="26" spans="1:9" s="9" customFormat="1">
      <c r="A26" s="3" t="s">
        <v>502</v>
      </c>
      <c r="B26" s="3" t="s">
        <v>503</v>
      </c>
      <c r="C26" s="14">
        <v>3</v>
      </c>
      <c r="D26" s="42">
        <v>96</v>
      </c>
      <c r="E26" s="61"/>
      <c r="F26" s="62"/>
      <c r="G26" s="61"/>
      <c r="H26" s="61"/>
      <c r="I26" s="50" t="s">
        <v>631</v>
      </c>
    </row>
    <row r="27" spans="1:9" s="9" customFormat="1">
      <c r="A27" s="3" t="s">
        <v>225</v>
      </c>
      <c r="B27" s="3" t="s">
        <v>99</v>
      </c>
      <c r="C27" s="14">
        <v>3</v>
      </c>
      <c r="D27" s="42">
        <v>87</v>
      </c>
      <c r="E27" s="61"/>
      <c r="F27" s="62"/>
      <c r="G27" s="61"/>
      <c r="H27" s="61"/>
      <c r="I27" s="50" t="s">
        <v>631</v>
      </c>
    </row>
    <row r="28" spans="1:9" s="9" customFormat="1">
      <c r="A28" s="3" t="s">
        <v>575</v>
      </c>
      <c r="B28" s="3" t="s">
        <v>576</v>
      </c>
      <c r="C28" s="14">
        <v>3</v>
      </c>
      <c r="D28" s="40">
        <v>17</v>
      </c>
      <c r="E28" s="59"/>
      <c r="F28" s="60"/>
      <c r="G28" s="59"/>
      <c r="H28" s="59"/>
      <c r="I28" s="2" t="s">
        <v>636</v>
      </c>
    </row>
    <row r="29" spans="1:9" s="9" customFormat="1">
      <c r="A29" s="3" t="s">
        <v>526</v>
      </c>
      <c r="B29" s="3" t="s">
        <v>527</v>
      </c>
      <c r="C29" s="14">
        <v>3</v>
      </c>
      <c r="D29" s="22">
        <v>19</v>
      </c>
      <c r="E29" s="61"/>
      <c r="F29" s="62"/>
      <c r="G29" s="61"/>
      <c r="H29" s="61"/>
      <c r="I29" s="2" t="s">
        <v>636</v>
      </c>
    </row>
    <row r="30" spans="1:9" s="9" customFormat="1">
      <c r="A30" s="4" t="s">
        <v>49</v>
      </c>
      <c r="B30" s="3" t="s">
        <v>198</v>
      </c>
      <c r="C30" s="14">
        <v>3</v>
      </c>
      <c r="D30" s="22">
        <v>4</v>
      </c>
      <c r="E30" s="61"/>
      <c r="F30" s="62"/>
      <c r="G30" s="61"/>
      <c r="H30" s="61"/>
      <c r="I30" s="2" t="s">
        <v>636</v>
      </c>
    </row>
    <row r="31" spans="1:9" s="9" customFormat="1">
      <c r="A31" s="3" t="s">
        <v>241</v>
      </c>
      <c r="B31" s="3" t="s">
        <v>39</v>
      </c>
      <c r="C31" s="14">
        <v>3</v>
      </c>
      <c r="D31" s="22">
        <v>18</v>
      </c>
      <c r="E31" s="61"/>
      <c r="F31" s="62"/>
      <c r="G31" s="61"/>
      <c r="H31" s="61"/>
      <c r="I31" s="50" t="s">
        <v>631</v>
      </c>
    </row>
    <row r="32" spans="1:9">
      <c r="A32" s="3" t="s">
        <v>561</v>
      </c>
      <c r="B32" s="3" t="s">
        <v>75</v>
      </c>
      <c r="C32" s="14">
        <v>3</v>
      </c>
      <c r="D32" s="42">
        <v>93</v>
      </c>
      <c r="E32" s="61"/>
      <c r="F32" s="62"/>
      <c r="G32" s="61"/>
      <c r="H32" s="61"/>
      <c r="I32" s="50" t="s">
        <v>631</v>
      </c>
    </row>
    <row r="33" spans="1:9">
      <c r="A33" s="3" t="s">
        <v>538</v>
      </c>
      <c r="B33" s="3" t="s">
        <v>403</v>
      </c>
      <c r="C33" s="14">
        <v>3</v>
      </c>
      <c r="D33" s="22">
        <v>12</v>
      </c>
      <c r="E33" s="61"/>
      <c r="F33" s="62"/>
      <c r="G33" s="61"/>
      <c r="H33" s="61"/>
      <c r="I33" s="2" t="s">
        <v>636</v>
      </c>
    </row>
    <row r="34" spans="1:9">
      <c r="A34" s="3" t="s">
        <v>546</v>
      </c>
      <c r="B34" s="3" t="s">
        <v>224</v>
      </c>
      <c r="C34" s="14">
        <v>3</v>
      </c>
      <c r="D34" s="22">
        <v>30</v>
      </c>
      <c r="E34" s="61"/>
      <c r="F34" s="62"/>
      <c r="G34" s="61"/>
      <c r="H34" s="61"/>
      <c r="I34" s="50" t="s">
        <v>631</v>
      </c>
    </row>
    <row r="35" spans="1:9" s="9" customFormat="1">
      <c r="A35" s="3"/>
      <c r="B35" s="3"/>
      <c r="C35" s="14"/>
      <c r="D35" s="22"/>
      <c r="E35" s="61"/>
      <c r="F35" s="62"/>
      <c r="G35" s="61"/>
      <c r="H35" s="61"/>
      <c r="I35" s="2"/>
    </row>
    <row r="36" spans="1:9" s="9" customFormat="1">
      <c r="A36" s="2" t="s">
        <v>577</v>
      </c>
      <c r="B36" s="2" t="s">
        <v>122</v>
      </c>
      <c r="C36" s="14">
        <v>4</v>
      </c>
      <c r="D36" s="49">
        <v>57</v>
      </c>
      <c r="E36" s="59"/>
      <c r="F36" s="60"/>
      <c r="G36" s="59"/>
      <c r="H36" s="59"/>
      <c r="I36" s="2" t="s">
        <v>636</v>
      </c>
    </row>
    <row r="37" spans="1:9" s="9" customFormat="1">
      <c r="A37" s="3" t="s">
        <v>513</v>
      </c>
      <c r="B37" s="3" t="s">
        <v>25</v>
      </c>
      <c r="C37" s="14">
        <v>4</v>
      </c>
      <c r="D37" s="42">
        <v>71</v>
      </c>
      <c r="E37" s="61"/>
      <c r="F37" s="62"/>
      <c r="G37" s="61"/>
      <c r="H37" s="61"/>
      <c r="I37" s="2" t="s">
        <v>636</v>
      </c>
    </row>
    <row r="38" spans="1:9" s="9" customFormat="1">
      <c r="A38" s="3" t="s">
        <v>108</v>
      </c>
      <c r="B38" s="3" t="s">
        <v>34</v>
      </c>
      <c r="C38" s="14">
        <v>4</v>
      </c>
      <c r="D38" s="42">
        <v>76</v>
      </c>
      <c r="E38" s="61"/>
      <c r="F38" s="62"/>
      <c r="G38" s="61"/>
      <c r="H38" s="61"/>
      <c r="I38" s="50" t="s">
        <v>631</v>
      </c>
    </row>
    <row r="39" spans="1:9" s="9" customFormat="1">
      <c r="A39" s="3" t="s">
        <v>493</v>
      </c>
      <c r="B39" s="3" t="s">
        <v>94</v>
      </c>
      <c r="C39" s="14">
        <v>4</v>
      </c>
      <c r="D39" s="42">
        <v>80</v>
      </c>
      <c r="E39" s="61"/>
      <c r="F39" s="62"/>
      <c r="G39" s="61"/>
      <c r="H39" s="61"/>
      <c r="I39" s="50" t="s">
        <v>631</v>
      </c>
    </row>
    <row r="40" spans="1:9" s="9" customFormat="1">
      <c r="A40" s="3" t="s">
        <v>242</v>
      </c>
      <c r="B40" s="3" t="s">
        <v>516</v>
      </c>
      <c r="C40" s="14">
        <v>4</v>
      </c>
      <c r="D40" s="42">
        <v>60</v>
      </c>
      <c r="E40" s="61"/>
      <c r="F40" s="62"/>
      <c r="G40" s="61"/>
      <c r="H40" s="61"/>
      <c r="I40" s="50" t="s">
        <v>631</v>
      </c>
    </row>
    <row r="41" spans="1:9" s="9" customFormat="1">
      <c r="A41" s="3" t="s">
        <v>544</v>
      </c>
      <c r="B41" s="3" t="s">
        <v>545</v>
      </c>
      <c r="C41" s="14">
        <v>4</v>
      </c>
      <c r="D41" s="42">
        <v>50</v>
      </c>
      <c r="E41" s="61"/>
      <c r="F41" s="62"/>
      <c r="G41" s="61"/>
      <c r="H41" s="61"/>
      <c r="I41" s="50" t="s">
        <v>631</v>
      </c>
    </row>
    <row r="42" spans="1:9" s="9" customFormat="1">
      <c r="A42" s="3" t="s">
        <v>578</v>
      </c>
      <c r="B42" s="3" t="s">
        <v>80</v>
      </c>
      <c r="C42" s="14">
        <v>4</v>
      </c>
      <c r="D42" s="49">
        <v>54</v>
      </c>
      <c r="E42" s="59"/>
      <c r="F42" s="60"/>
      <c r="G42" s="59"/>
      <c r="H42" s="59"/>
      <c r="I42" s="50" t="s">
        <v>631</v>
      </c>
    </row>
    <row r="43" spans="1:9" s="9" customFormat="1">
      <c r="A43" s="3" t="s">
        <v>537</v>
      </c>
      <c r="B43" s="3" t="s">
        <v>229</v>
      </c>
      <c r="C43" s="14">
        <v>4</v>
      </c>
      <c r="D43" s="42">
        <v>77</v>
      </c>
      <c r="E43" s="61"/>
      <c r="F43" s="62"/>
      <c r="G43" s="61"/>
      <c r="H43" s="61"/>
      <c r="I43" s="2" t="s">
        <v>636</v>
      </c>
    </row>
    <row r="44" spans="1:9" s="9" customFormat="1">
      <c r="A44" s="3" t="s">
        <v>539</v>
      </c>
      <c r="B44" s="3" t="s">
        <v>34</v>
      </c>
      <c r="C44" s="14">
        <v>4</v>
      </c>
      <c r="D44" s="42">
        <v>74</v>
      </c>
      <c r="E44" s="61"/>
      <c r="F44" s="62"/>
      <c r="G44" s="61"/>
      <c r="H44" s="61"/>
      <c r="I44" s="50" t="s">
        <v>631</v>
      </c>
    </row>
    <row r="45" spans="1:9" s="9" customFormat="1">
      <c r="A45" s="3" t="s">
        <v>579</v>
      </c>
      <c r="B45" s="3" t="s">
        <v>580</v>
      </c>
      <c r="C45" s="14">
        <v>4</v>
      </c>
      <c r="D45" s="49">
        <v>88</v>
      </c>
      <c r="E45" s="59"/>
      <c r="F45" s="60"/>
      <c r="G45" s="59"/>
      <c r="H45" s="59"/>
      <c r="I45" s="50" t="s">
        <v>631</v>
      </c>
    </row>
    <row r="46" spans="1:9" s="9" customFormat="1">
      <c r="A46" s="3" t="s">
        <v>228</v>
      </c>
      <c r="B46" s="3" t="s">
        <v>42</v>
      </c>
      <c r="C46" s="14">
        <v>4</v>
      </c>
      <c r="D46" s="42">
        <v>93</v>
      </c>
      <c r="E46" s="61"/>
      <c r="F46" s="62"/>
      <c r="G46" s="61"/>
      <c r="H46" s="61"/>
      <c r="I46" s="50" t="s">
        <v>631</v>
      </c>
    </row>
    <row r="47" spans="1:9" s="9" customFormat="1">
      <c r="A47" s="3" t="s">
        <v>487</v>
      </c>
      <c r="B47" s="3" t="s">
        <v>0</v>
      </c>
      <c r="C47" s="14">
        <v>4</v>
      </c>
      <c r="D47" s="42">
        <v>94</v>
      </c>
      <c r="E47" s="61"/>
      <c r="F47" s="62"/>
      <c r="G47" s="61"/>
      <c r="H47" s="61"/>
      <c r="I47" s="50" t="s">
        <v>631</v>
      </c>
    </row>
    <row r="48" spans="1:9" s="9" customFormat="1">
      <c r="A48" s="3" t="s">
        <v>515</v>
      </c>
      <c r="B48" s="3" t="s">
        <v>135</v>
      </c>
      <c r="C48" s="14">
        <v>4</v>
      </c>
      <c r="D48" s="42">
        <v>63</v>
      </c>
      <c r="E48" s="61"/>
      <c r="F48" s="62"/>
      <c r="G48" s="61"/>
      <c r="H48" s="61"/>
      <c r="I48" s="50" t="s">
        <v>631</v>
      </c>
    </row>
    <row r="49" spans="1:9" s="9" customFormat="1">
      <c r="A49" s="3" t="s">
        <v>517</v>
      </c>
      <c r="B49" s="3" t="s">
        <v>518</v>
      </c>
      <c r="C49" s="14">
        <v>4</v>
      </c>
      <c r="D49" s="22">
        <v>17</v>
      </c>
      <c r="E49" s="61"/>
      <c r="F49" s="62"/>
      <c r="G49" s="61"/>
      <c r="H49" s="61"/>
      <c r="I49" s="2" t="s">
        <v>636</v>
      </c>
    </row>
    <row r="50" spans="1:9">
      <c r="A50" s="31" t="s">
        <v>534</v>
      </c>
      <c r="B50" s="3" t="s">
        <v>535</v>
      </c>
      <c r="C50" s="14">
        <v>4</v>
      </c>
      <c r="D50" s="42">
        <v>75</v>
      </c>
      <c r="E50" s="61"/>
      <c r="F50" s="62"/>
      <c r="G50" s="61"/>
      <c r="H50" s="61"/>
      <c r="I50" s="50" t="s">
        <v>631</v>
      </c>
    </row>
    <row r="51" spans="1:9">
      <c r="A51" s="3" t="s">
        <v>531</v>
      </c>
      <c r="B51" s="3" t="s">
        <v>218</v>
      </c>
      <c r="C51" s="14">
        <v>4</v>
      </c>
      <c r="D51" s="42">
        <v>59</v>
      </c>
      <c r="E51" s="61"/>
      <c r="F51" s="62"/>
      <c r="G51" s="61"/>
      <c r="H51" s="61"/>
      <c r="I51" s="50" t="s">
        <v>631</v>
      </c>
    </row>
    <row r="52" spans="1:9">
      <c r="A52" s="3" t="s">
        <v>523</v>
      </c>
      <c r="B52" s="3" t="s">
        <v>128</v>
      </c>
      <c r="C52" s="14">
        <v>4</v>
      </c>
      <c r="D52" s="22">
        <v>48</v>
      </c>
      <c r="E52" s="61"/>
      <c r="F52" s="62"/>
      <c r="G52" s="61"/>
      <c r="H52" s="61"/>
      <c r="I52" s="2" t="s">
        <v>636</v>
      </c>
    </row>
    <row r="53" spans="1:9" s="9" customFormat="1">
      <c r="A53" s="3" t="s">
        <v>521</v>
      </c>
      <c r="B53" s="3" t="s">
        <v>30</v>
      </c>
      <c r="C53" s="14">
        <v>5</v>
      </c>
      <c r="D53" s="47">
        <v>43</v>
      </c>
      <c r="E53" s="61"/>
      <c r="F53" s="62"/>
      <c r="G53" s="61"/>
      <c r="H53" s="61"/>
      <c r="I53" s="2" t="s">
        <v>636</v>
      </c>
    </row>
    <row r="54" spans="1:9" s="9" customFormat="1">
      <c r="A54" s="3"/>
      <c r="B54" s="3"/>
      <c r="C54" s="14"/>
      <c r="D54" s="22"/>
      <c r="E54" s="61"/>
      <c r="F54" s="62"/>
      <c r="G54" s="61"/>
      <c r="H54" s="61"/>
      <c r="I54" s="2"/>
    </row>
    <row r="55" spans="1:9" s="9" customFormat="1">
      <c r="A55" s="3" t="s">
        <v>497</v>
      </c>
      <c r="B55" s="3" t="s">
        <v>312</v>
      </c>
      <c r="C55" s="14">
        <v>5</v>
      </c>
      <c r="D55" s="42">
        <v>66</v>
      </c>
      <c r="E55" s="61"/>
      <c r="F55" s="62"/>
      <c r="G55" s="61"/>
      <c r="H55" s="61"/>
      <c r="I55" s="50" t="s">
        <v>631</v>
      </c>
    </row>
    <row r="56" spans="1:9" s="9" customFormat="1">
      <c r="A56" s="3" t="s">
        <v>581</v>
      </c>
      <c r="B56" s="3" t="s">
        <v>159</v>
      </c>
      <c r="C56" s="14">
        <v>5</v>
      </c>
      <c r="D56" s="49">
        <v>75</v>
      </c>
      <c r="E56" s="59"/>
      <c r="F56" s="60"/>
      <c r="G56" s="59"/>
      <c r="H56" s="59"/>
      <c r="I56" s="50" t="s">
        <v>631</v>
      </c>
    </row>
    <row r="57" spans="1:9" s="9" customFormat="1">
      <c r="A57" s="3" t="s">
        <v>370</v>
      </c>
      <c r="B57" s="3" t="s">
        <v>491</v>
      </c>
      <c r="C57" s="14">
        <v>5</v>
      </c>
      <c r="D57" s="42">
        <v>95</v>
      </c>
      <c r="E57" s="61"/>
      <c r="F57" s="62"/>
      <c r="G57" s="61"/>
      <c r="H57" s="61"/>
      <c r="I57" s="50" t="s">
        <v>631</v>
      </c>
    </row>
    <row r="58" spans="1:9" s="9" customFormat="1">
      <c r="A58" s="3" t="s">
        <v>500</v>
      </c>
      <c r="B58" s="3" t="s">
        <v>36</v>
      </c>
      <c r="C58" s="14">
        <v>5</v>
      </c>
      <c r="D58" s="42">
        <v>72</v>
      </c>
      <c r="E58" s="61"/>
      <c r="F58" s="62"/>
      <c r="G58" s="61"/>
      <c r="H58" s="61"/>
      <c r="I58" s="50" t="s">
        <v>631</v>
      </c>
    </row>
    <row r="59" spans="1:9" s="9" customFormat="1">
      <c r="A59" s="3" t="s">
        <v>232</v>
      </c>
      <c r="B59" s="3" t="s">
        <v>27</v>
      </c>
      <c r="C59" s="14">
        <v>5</v>
      </c>
      <c r="D59" s="22">
        <v>25</v>
      </c>
      <c r="E59" s="61"/>
      <c r="F59" s="62"/>
      <c r="G59" s="61"/>
      <c r="H59" s="61"/>
      <c r="I59" s="2" t="s">
        <v>636</v>
      </c>
    </row>
    <row r="60" spans="1:9" s="9" customFormat="1">
      <c r="A60" s="3" t="s">
        <v>582</v>
      </c>
      <c r="B60" s="3" t="s">
        <v>6</v>
      </c>
      <c r="C60" s="14">
        <v>5</v>
      </c>
      <c r="D60" s="40">
        <v>10</v>
      </c>
      <c r="E60" s="59"/>
      <c r="F60" s="60"/>
      <c r="G60" s="59"/>
      <c r="H60" s="59"/>
      <c r="I60" s="2" t="s">
        <v>636</v>
      </c>
    </row>
    <row r="61" spans="1:9" s="9" customFormat="1">
      <c r="A61" s="3" t="s">
        <v>508</v>
      </c>
      <c r="B61" s="3" t="s">
        <v>419</v>
      </c>
      <c r="C61" s="14">
        <v>5</v>
      </c>
      <c r="D61" s="22">
        <v>46</v>
      </c>
      <c r="E61" s="61"/>
      <c r="F61" s="62"/>
      <c r="G61" s="61"/>
      <c r="H61" s="61"/>
      <c r="I61" s="2" t="s">
        <v>636</v>
      </c>
    </row>
    <row r="62" spans="1:9" s="9" customFormat="1">
      <c r="A62" s="3" t="s">
        <v>219</v>
      </c>
      <c r="B62" s="3" t="s">
        <v>238</v>
      </c>
      <c r="C62" s="14">
        <v>5</v>
      </c>
      <c r="D62" s="42">
        <v>55</v>
      </c>
      <c r="E62" s="61"/>
      <c r="F62" s="62"/>
      <c r="G62" s="61"/>
      <c r="H62" s="61"/>
      <c r="I62" s="50" t="s">
        <v>631</v>
      </c>
    </row>
    <row r="63" spans="1:9" s="9" customFormat="1">
      <c r="A63" s="3" t="s">
        <v>475</v>
      </c>
      <c r="B63" s="3" t="s">
        <v>476</v>
      </c>
      <c r="C63" s="14">
        <v>5</v>
      </c>
      <c r="D63" s="42">
        <v>91</v>
      </c>
      <c r="E63" s="61"/>
      <c r="F63" s="62"/>
      <c r="G63" s="61"/>
      <c r="H63" s="61"/>
      <c r="I63" s="2" t="s">
        <v>636</v>
      </c>
    </row>
    <row r="64" spans="1:9" s="9" customFormat="1">
      <c r="A64" s="3" t="s">
        <v>583</v>
      </c>
      <c r="B64" s="3" t="s">
        <v>584</v>
      </c>
      <c r="C64" s="14">
        <v>5</v>
      </c>
      <c r="D64" s="49">
        <v>72</v>
      </c>
      <c r="E64" s="63">
        <v>91</v>
      </c>
      <c r="F64" s="60"/>
      <c r="G64" s="59"/>
      <c r="H64" s="59"/>
      <c r="I64" s="50" t="s">
        <v>631</v>
      </c>
    </row>
    <row r="65" spans="1:9" s="9" customFormat="1">
      <c r="A65" s="3" t="s">
        <v>492</v>
      </c>
      <c r="B65" s="3" t="s">
        <v>221</v>
      </c>
      <c r="C65" s="14">
        <v>5</v>
      </c>
      <c r="D65" s="42">
        <v>82</v>
      </c>
      <c r="E65" s="61"/>
      <c r="F65" s="62"/>
      <c r="G65" s="61"/>
      <c r="H65" s="61"/>
      <c r="I65" s="50" t="s">
        <v>631</v>
      </c>
    </row>
    <row r="66" spans="1:9" s="9" customFormat="1">
      <c r="A66" s="3" t="s">
        <v>585</v>
      </c>
      <c r="B66" s="3" t="s">
        <v>527</v>
      </c>
      <c r="C66" s="14">
        <v>5</v>
      </c>
      <c r="D66" s="40">
        <v>24</v>
      </c>
      <c r="E66" s="59"/>
      <c r="F66" s="60"/>
      <c r="G66" s="59"/>
      <c r="H66" s="59"/>
      <c r="I66" s="2" t="s">
        <v>636</v>
      </c>
    </row>
    <row r="67" spans="1:9" s="9" customFormat="1">
      <c r="A67" s="3" t="s">
        <v>486</v>
      </c>
      <c r="B67" s="3" t="s">
        <v>10</v>
      </c>
      <c r="C67" s="14">
        <v>5</v>
      </c>
      <c r="D67" s="22">
        <v>34</v>
      </c>
      <c r="E67" s="61"/>
      <c r="F67" s="62"/>
      <c r="G67" s="61"/>
      <c r="H67" s="61"/>
      <c r="I67" s="2" t="s">
        <v>636</v>
      </c>
    </row>
    <row r="68" spans="1:9" s="9" customFormat="1">
      <c r="A68" s="3" t="s">
        <v>509</v>
      </c>
      <c r="B68" s="3" t="s">
        <v>148</v>
      </c>
      <c r="C68" s="14">
        <v>5</v>
      </c>
      <c r="D68" s="42">
        <v>70</v>
      </c>
      <c r="E68" s="61"/>
      <c r="F68" s="62"/>
      <c r="G68" s="61"/>
      <c r="H68" s="61"/>
      <c r="I68" s="2" t="s">
        <v>636</v>
      </c>
    </row>
    <row r="69" spans="1:9" s="9" customFormat="1">
      <c r="A69" s="3" t="s">
        <v>521</v>
      </c>
      <c r="B69" s="3" t="s">
        <v>30</v>
      </c>
      <c r="C69" s="14">
        <v>5</v>
      </c>
      <c r="D69" s="22">
        <v>21</v>
      </c>
      <c r="E69" s="61"/>
      <c r="F69" s="62"/>
      <c r="G69" s="61"/>
      <c r="H69" s="61"/>
      <c r="I69" s="2" t="s">
        <v>636</v>
      </c>
    </row>
    <row r="70" spans="1:9" s="9" customFormat="1">
      <c r="A70" s="3" t="s">
        <v>472</v>
      </c>
      <c r="B70" s="3" t="s">
        <v>32</v>
      </c>
      <c r="C70" s="14">
        <v>5</v>
      </c>
      <c r="D70" s="22">
        <v>44</v>
      </c>
      <c r="E70" s="61"/>
      <c r="F70" s="62"/>
      <c r="G70" s="61"/>
      <c r="H70" s="61"/>
      <c r="I70" s="2" t="s">
        <v>636</v>
      </c>
    </row>
    <row r="71" spans="1:9">
      <c r="A71" s="3" t="s">
        <v>536</v>
      </c>
      <c r="B71" s="3" t="s">
        <v>148</v>
      </c>
      <c r="C71" s="14">
        <v>5</v>
      </c>
      <c r="D71" s="42">
        <v>53</v>
      </c>
      <c r="E71" s="61"/>
      <c r="F71" s="62"/>
      <c r="G71" s="61"/>
      <c r="H71" s="61"/>
      <c r="I71" s="2" t="s">
        <v>636</v>
      </c>
    </row>
    <row r="72" spans="1:9">
      <c r="A72" s="3" t="s">
        <v>532</v>
      </c>
      <c r="B72" s="3" t="s">
        <v>48</v>
      </c>
      <c r="C72" s="14">
        <v>5</v>
      </c>
      <c r="D72" s="22"/>
      <c r="E72" s="61"/>
      <c r="F72" s="62"/>
      <c r="G72" s="61"/>
      <c r="H72" s="61"/>
      <c r="I72" s="2" t="s">
        <v>636</v>
      </c>
    </row>
    <row r="73" spans="1:9">
      <c r="A73" s="3" t="s">
        <v>504</v>
      </c>
      <c r="B73" s="3" t="s">
        <v>42</v>
      </c>
      <c r="C73" s="14">
        <v>5</v>
      </c>
      <c r="D73" s="42">
        <v>60</v>
      </c>
      <c r="E73" s="61"/>
      <c r="F73" s="62"/>
      <c r="G73" s="61"/>
      <c r="H73" s="61"/>
      <c r="I73" s="50" t="s">
        <v>631</v>
      </c>
    </row>
    <row r="74" spans="1:9">
      <c r="A74" s="3" t="s">
        <v>233</v>
      </c>
      <c r="B74" s="3" t="s">
        <v>56</v>
      </c>
      <c r="C74" s="14">
        <v>5</v>
      </c>
      <c r="D74" s="42">
        <v>50</v>
      </c>
      <c r="E74" s="61"/>
      <c r="F74" s="62"/>
      <c r="G74" s="61"/>
      <c r="H74" s="61"/>
      <c r="I74" s="50" t="s">
        <v>631</v>
      </c>
    </row>
    <row r="75" spans="1:9" s="9" customFormat="1">
      <c r="A75" s="3"/>
      <c r="B75" s="3"/>
      <c r="C75" s="14"/>
      <c r="D75" s="22"/>
      <c r="E75" s="61"/>
      <c r="F75" s="62"/>
      <c r="G75" s="61"/>
      <c r="H75" s="61"/>
      <c r="I75" s="2"/>
    </row>
    <row r="76" spans="1:9">
      <c r="A76" s="3" t="s">
        <v>586</v>
      </c>
      <c r="B76" s="3" t="s">
        <v>42</v>
      </c>
      <c r="C76" s="14">
        <v>6</v>
      </c>
      <c r="D76" s="40"/>
      <c r="E76" s="59"/>
      <c r="F76" s="60"/>
      <c r="G76" s="61">
        <v>5</v>
      </c>
      <c r="H76" s="59"/>
      <c r="I76" s="2" t="s">
        <v>636</v>
      </c>
    </row>
    <row r="77" spans="1:9" s="9" customFormat="1">
      <c r="A77" s="3" t="s">
        <v>474</v>
      </c>
      <c r="B77" s="3" t="s">
        <v>34</v>
      </c>
      <c r="C77" s="14">
        <v>6</v>
      </c>
      <c r="D77" s="42">
        <v>93</v>
      </c>
      <c r="E77" s="61"/>
      <c r="F77" s="62"/>
      <c r="G77" s="61"/>
      <c r="H77" s="61"/>
      <c r="I77" s="50" t="s">
        <v>631</v>
      </c>
    </row>
    <row r="78" spans="1:9" s="9" customFormat="1">
      <c r="A78" s="3" t="s">
        <v>479</v>
      </c>
      <c r="B78" s="3" t="s">
        <v>358</v>
      </c>
      <c r="C78" s="14">
        <v>6</v>
      </c>
      <c r="D78" s="22"/>
      <c r="E78" s="61"/>
      <c r="F78" s="62"/>
      <c r="G78" s="61"/>
      <c r="H78" s="63">
        <v>72</v>
      </c>
      <c r="I78" s="50" t="s">
        <v>631</v>
      </c>
    </row>
    <row r="79" spans="1:9" s="9" customFormat="1">
      <c r="A79" s="3" t="s">
        <v>272</v>
      </c>
      <c r="B79" s="3" t="s">
        <v>21</v>
      </c>
      <c r="C79" s="14">
        <v>6</v>
      </c>
      <c r="D79" s="42">
        <v>54</v>
      </c>
      <c r="E79" s="61"/>
      <c r="F79" s="62"/>
      <c r="G79" s="61"/>
      <c r="H79" s="61"/>
      <c r="I79" s="50" t="s">
        <v>631</v>
      </c>
    </row>
    <row r="80" spans="1:9" s="9" customFormat="1">
      <c r="A80" s="4" t="s">
        <v>520</v>
      </c>
      <c r="B80" s="3" t="s">
        <v>190</v>
      </c>
      <c r="C80" s="14">
        <v>6</v>
      </c>
      <c r="D80" s="42">
        <v>62</v>
      </c>
      <c r="E80" s="61"/>
      <c r="F80" s="62"/>
      <c r="G80" s="61"/>
      <c r="H80" s="61"/>
      <c r="I80" s="50" t="s">
        <v>631</v>
      </c>
    </row>
    <row r="81" spans="1:9" s="9" customFormat="1">
      <c r="A81" s="3" t="s">
        <v>367</v>
      </c>
      <c r="B81" s="3" t="s">
        <v>498</v>
      </c>
      <c r="C81" s="14">
        <v>6</v>
      </c>
      <c r="D81" s="22">
        <v>18</v>
      </c>
      <c r="E81" s="61"/>
      <c r="F81" s="62"/>
      <c r="G81" s="61"/>
      <c r="H81" s="61"/>
      <c r="I81" s="2" t="s">
        <v>636</v>
      </c>
    </row>
    <row r="82" spans="1:9" s="9" customFormat="1">
      <c r="A82" s="3" t="s">
        <v>436</v>
      </c>
      <c r="B82" s="3" t="s">
        <v>33</v>
      </c>
      <c r="C82" s="14">
        <v>6</v>
      </c>
      <c r="D82" s="42">
        <v>86</v>
      </c>
      <c r="E82" s="61"/>
      <c r="F82" s="62"/>
      <c r="G82" s="61"/>
      <c r="H82" s="61"/>
      <c r="I82" s="50" t="s">
        <v>631</v>
      </c>
    </row>
    <row r="83" spans="1:9" s="9" customFormat="1">
      <c r="A83" s="3" t="s">
        <v>484</v>
      </c>
      <c r="B83" s="3" t="s">
        <v>159</v>
      </c>
      <c r="C83" s="14">
        <v>6</v>
      </c>
      <c r="D83" s="42">
        <v>63</v>
      </c>
      <c r="E83" s="61"/>
      <c r="F83" s="62"/>
      <c r="G83" s="61"/>
      <c r="H83" s="61"/>
      <c r="I83" s="2" t="s">
        <v>636</v>
      </c>
    </row>
    <row r="84" spans="1:9" s="9" customFormat="1">
      <c r="A84" s="3" t="s">
        <v>481</v>
      </c>
      <c r="B84" s="3" t="s">
        <v>14</v>
      </c>
      <c r="C84" s="14">
        <v>6</v>
      </c>
      <c r="D84" s="22">
        <v>46</v>
      </c>
      <c r="E84" s="61"/>
      <c r="F84" s="62"/>
      <c r="G84" s="61"/>
      <c r="H84" s="61"/>
      <c r="I84" s="2" t="s">
        <v>636</v>
      </c>
    </row>
    <row r="85" spans="1:9" s="9" customFormat="1">
      <c r="A85" s="3" t="s">
        <v>490</v>
      </c>
      <c r="B85" s="3" t="s">
        <v>6</v>
      </c>
      <c r="C85" s="14">
        <v>6</v>
      </c>
      <c r="D85" s="22">
        <v>43</v>
      </c>
      <c r="E85" s="61"/>
      <c r="F85" s="62"/>
      <c r="G85" s="61"/>
      <c r="H85" s="61"/>
      <c r="I85" s="2" t="s">
        <v>636</v>
      </c>
    </row>
    <row r="86" spans="1:9">
      <c r="G86"/>
      <c r="H86"/>
    </row>
    <row r="88" spans="1:9">
      <c r="D88" s="9" t="s">
        <v>613</v>
      </c>
    </row>
  </sheetData>
  <sortState ref="A53:M72">
    <sortCondition ref="A53:A7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abSelected="1" workbookViewId="0">
      <pane ySplit="1" topLeftCell="A32" activePane="bottomLeft" state="frozen"/>
      <selection pane="bottomLeft" activeCell="V37" sqref="V37"/>
    </sheetView>
  </sheetViews>
  <sheetFormatPr defaultColWidth="8.88671875" defaultRowHeight="14.4"/>
  <cols>
    <col min="1" max="1" width="13.33203125" style="9" customWidth="1"/>
    <col min="2" max="2" width="10.33203125" style="9" customWidth="1"/>
    <col min="3" max="4" width="5" style="15" customWidth="1"/>
    <col min="5" max="5" width="5" style="9" customWidth="1"/>
    <col min="6" max="7" width="5" style="25" customWidth="1"/>
    <col min="8" max="8" width="5" style="9" customWidth="1"/>
    <col min="9" max="9" width="5" style="15" customWidth="1"/>
    <col min="10" max="10" width="6.88671875" style="9" customWidth="1"/>
    <col min="11" max="11" width="5" style="9" customWidth="1"/>
    <col min="12" max="12" width="1.109375" style="9" customWidth="1"/>
    <col min="13" max="19" width="5" style="9" customWidth="1"/>
    <col min="20" max="21" width="8.88671875" style="9" customWidth="1"/>
    <col min="22" max="22" width="41.77734375" style="9" customWidth="1"/>
    <col min="23" max="16384" width="8.88671875" style="9"/>
  </cols>
  <sheetData>
    <row r="1" spans="1:22" ht="40.200000000000003">
      <c r="A1" s="29" t="s">
        <v>1</v>
      </c>
      <c r="B1" s="29" t="s">
        <v>2</v>
      </c>
      <c r="C1" s="15" t="s">
        <v>244</v>
      </c>
      <c r="D1" s="17" t="s">
        <v>263</v>
      </c>
      <c r="E1" s="18" t="s">
        <v>248</v>
      </c>
      <c r="F1" s="16" t="s">
        <v>619</v>
      </c>
      <c r="G1" s="16" t="s">
        <v>620</v>
      </c>
      <c r="H1" s="45" t="s">
        <v>621</v>
      </c>
      <c r="I1" s="18" t="s">
        <v>250</v>
      </c>
      <c r="J1" s="19" t="s">
        <v>251</v>
      </c>
      <c r="K1" s="20" t="s">
        <v>252</v>
      </c>
      <c r="L1" s="20"/>
      <c r="M1" s="20" t="s">
        <v>253</v>
      </c>
      <c r="N1" s="20" t="s">
        <v>254</v>
      </c>
      <c r="O1" s="21" t="s">
        <v>255</v>
      </c>
      <c r="P1" s="21" t="s">
        <v>256</v>
      </c>
      <c r="Q1" s="21" t="s">
        <v>257</v>
      </c>
      <c r="R1" s="21" t="s">
        <v>258</v>
      </c>
      <c r="S1" s="21" t="s">
        <v>259</v>
      </c>
      <c r="T1" s="19" t="s">
        <v>260</v>
      </c>
      <c r="U1" s="21" t="s">
        <v>261</v>
      </c>
      <c r="V1" s="21" t="s">
        <v>262</v>
      </c>
    </row>
    <row r="2" spans="1:22">
      <c r="A2" s="6" t="s">
        <v>266</v>
      </c>
      <c r="B2" s="6" t="s">
        <v>124</v>
      </c>
      <c r="C2" s="22">
        <v>93</v>
      </c>
      <c r="D2" s="22">
        <v>62.179487179487182</v>
      </c>
      <c r="E2" s="22">
        <v>55.291666666666671</v>
      </c>
      <c r="F2" s="23">
        <v>92</v>
      </c>
      <c r="G2" s="23"/>
      <c r="H2" s="24">
        <f>MAX(F2:G2)</f>
        <v>92</v>
      </c>
      <c r="I2" s="22">
        <v>93.333333333333329</v>
      </c>
      <c r="J2" s="22">
        <f t="shared" ref="J2:J33" si="0">SUM(C2:E2,H2:I2)</f>
        <v>395.80448717948718</v>
      </c>
      <c r="K2" s="2">
        <f t="shared" ref="K2:K33" si="1">COUNT(C2:E2,H2:I2)</f>
        <v>5</v>
      </c>
      <c r="L2" s="2"/>
      <c r="M2" s="2"/>
      <c r="N2" s="2"/>
      <c r="O2" s="2">
        <f t="shared" ref="O2:O33" si="2">IF(C2&gt;=50,1,0)</f>
        <v>1</v>
      </c>
      <c r="P2" s="2">
        <f t="shared" ref="P2:P33" si="3">IF(D2&gt;45,1,0)</f>
        <v>1</v>
      </c>
      <c r="Q2" s="2">
        <f t="shared" ref="Q2:Q33" si="4">IF(E2&gt;=50,1,0)</f>
        <v>1</v>
      </c>
      <c r="R2" s="2">
        <f t="shared" ref="R2:R33" si="5">IF(H2&gt;=60,1,0)</f>
        <v>1</v>
      </c>
      <c r="S2" s="2">
        <f t="shared" ref="S2:S33" si="6">IF(I2&gt;=50,1,0)</f>
        <v>1</v>
      </c>
      <c r="T2" s="2">
        <f t="shared" ref="T2:T33" si="7">SUM(O2:S2)</f>
        <v>5</v>
      </c>
      <c r="U2" s="22">
        <f>C2+H2+I2</f>
        <v>278.33333333333331</v>
      </c>
      <c r="V2" s="41" t="s">
        <v>629</v>
      </c>
    </row>
    <row r="3" spans="1:22">
      <c r="A3" s="6" t="s">
        <v>266</v>
      </c>
      <c r="B3" s="6" t="s">
        <v>30</v>
      </c>
      <c r="C3" s="22">
        <v>89</v>
      </c>
      <c r="D3" s="22">
        <v>66.025641025641022</v>
      </c>
      <c r="E3" s="22">
        <v>50.041666666666664</v>
      </c>
      <c r="F3" s="23">
        <v>92</v>
      </c>
      <c r="G3" s="23"/>
      <c r="H3" s="24">
        <f>MAX(F3:G3)</f>
        <v>92</v>
      </c>
      <c r="I3" s="22">
        <v>93.333333333333329</v>
      </c>
      <c r="J3" s="22">
        <f t="shared" si="0"/>
        <v>390.40064102564099</v>
      </c>
      <c r="K3" s="2">
        <f t="shared" si="1"/>
        <v>5</v>
      </c>
      <c r="L3" s="2"/>
      <c r="M3" s="2"/>
      <c r="N3" s="2"/>
      <c r="O3" s="2">
        <f t="shared" si="2"/>
        <v>1</v>
      </c>
      <c r="P3" s="2">
        <f t="shared" si="3"/>
        <v>1</v>
      </c>
      <c r="Q3" s="2">
        <f t="shared" si="4"/>
        <v>1</v>
      </c>
      <c r="R3" s="2">
        <f t="shared" si="5"/>
        <v>1</v>
      </c>
      <c r="S3" s="2">
        <f t="shared" si="6"/>
        <v>1</v>
      </c>
      <c r="T3" s="2">
        <f t="shared" si="7"/>
        <v>5</v>
      </c>
      <c r="U3" s="22">
        <f>C3+H3+I3</f>
        <v>274.33333333333331</v>
      </c>
      <c r="V3" s="41" t="s">
        <v>629</v>
      </c>
    </row>
    <row r="4" spans="1:22">
      <c r="A4" s="6" t="s">
        <v>311</v>
      </c>
      <c r="B4" s="6" t="s">
        <v>312</v>
      </c>
      <c r="C4" s="22">
        <v>93</v>
      </c>
      <c r="D4" s="22">
        <v>73.07692307692308</v>
      </c>
      <c r="E4" s="22">
        <v>61.666666666666664</v>
      </c>
      <c r="F4" s="23">
        <v>69</v>
      </c>
      <c r="G4" s="23"/>
      <c r="H4" s="24">
        <f>MAX(F4:G4)</f>
        <v>69</v>
      </c>
      <c r="I4" s="22">
        <v>86.666666666666671</v>
      </c>
      <c r="J4" s="22">
        <f t="shared" si="0"/>
        <v>383.41025641025641</v>
      </c>
      <c r="K4" s="2">
        <f t="shared" si="1"/>
        <v>5</v>
      </c>
      <c r="L4" s="2"/>
      <c r="M4" s="2"/>
      <c r="N4" s="2"/>
      <c r="O4" s="2">
        <f t="shared" si="2"/>
        <v>1</v>
      </c>
      <c r="P4" s="2">
        <f t="shared" si="3"/>
        <v>1</v>
      </c>
      <c r="Q4" s="2">
        <f t="shared" si="4"/>
        <v>1</v>
      </c>
      <c r="R4" s="2">
        <f t="shared" si="5"/>
        <v>1</v>
      </c>
      <c r="S4" s="2">
        <f t="shared" si="6"/>
        <v>1</v>
      </c>
      <c r="T4" s="2">
        <f t="shared" si="7"/>
        <v>5</v>
      </c>
      <c r="U4" s="22">
        <f>C4+I4+D4</f>
        <v>252.74358974358978</v>
      </c>
      <c r="V4" s="41" t="s">
        <v>629</v>
      </c>
    </row>
    <row r="5" spans="1:22">
      <c r="A5" s="6" t="s">
        <v>271</v>
      </c>
      <c r="B5" s="6" t="s">
        <v>30</v>
      </c>
      <c r="C5" s="22">
        <v>98</v>
      </c>
      <c r="D5" s="22">
        <v>77.564102564102569</v>
      </c>
      <c r="E5" s="22"/>
      <c r="F5" s="23">
        <v>61</v>
      </c>
      <c r="G5" s="23"/>
      <c r="H5" s="24">
        <f>MAX(F5:G5)</f>
        <v>61</v>
      </c>
      <c r="I5" s="22">
        <v>96.666666666666671</v>
      </c>
      <c r="J5" s="22">
        <f t="shared" si="0"/>
        <v>333.23076923076923</v>
      </c>
      <c r="K5" s="2">
        <f t="shared" si="1"/>
        <v>4</v>
      </c>
      <c r="L5" s="2"/>
      <c r="M5" s="2"/>
      <c r="N5" s="2"/>
      <c r="O5" s="2">
        <f t="shared" si="2"/>
        <v>1</v>
      </c>
      <c r="P5" s="2">
        <f t="shared" si="3"/>
        <v>1</v>
      </c>
      <c r="Q5" s="2">
        <f t="shared" si="4"/>
        <v>0</v>
      </c>
      <c r="R5" s="2">
        <f t="shared" si="5"/>
        <v>1</v>
      </c>
      <c r="S5" s="2">
        <f t="shared" si="6"/>
        <v>1</v>
      </c>
      <c r="T5" s="2">
        <f t="shared" si="7"/>
        <v>4</v>
      </c>
      <c r="U5" s="22">
        <f>J5-MIN(C5:E5,H5:I5)</f>
        <v>272.23076923076923</v>
      </c>
      <c r="V5" s="41" t="s">
        <v>629</v>
      </c>
    </row>
    <row r="6" spans="1:22">
      <c r="A6" s="6" t="s">
        <v>278</v>
      </c>
      <c r="B6" s="6" t="s">
        <v>10</v>
      </c>
      <c r="C6" s="22">
        <v>95</v>
      </c>
      <c r="D6" s="22">
        <v>92.307692307692307</v>
      </c>
      <c r="E6" s="22">
        <v>78.75</v>
      </c>
      <c r="F6" s="23">
        <v>84</v>
      </c>
      <c r="G6" s="23"/>
      <c r="H6" s="24">
        <f>MAX(F6:G6)</f>
        <v>84</v>
      </c>
      <c r="I6" s="22"/>
      <c r="J6" s="22">
        <f t="shared" si="0"/>
        <v>350.05769230769232</v>
      </c>
      <c r="K6" s="2">
        <f t="shared" si="1"/>
        <v>4</v>
      </c>
      <c r="L6" s="2"/>
      <c r="M6" s="2"/>
      <c r="N6" s="2"/>
      <c r="O6" s="2">
        <f t="shared" si="2"/>
        <v>1</v>
      </c>
      <c r="P6" s="2">
        <f t="shared" si="3"/>
        <v>1</v>
      </c>
      <c r="Q6" s="2">
        <f t="shared" si="4"/>
        <v>1</v>
      </c>
      <c r="R6" s="2">
        <f t="shared" si="5"/>
        <v>1</v>
      </c>
      <c r="S6" s="2">
        <f t="shared" si="6"/>
        <v>0</v>
      </c>
      <c r="T6" s="2">
        <f t="shared" si="7"/>
        <v>4</v>
      </c>
      <c r="U6" s="22">
        <f>J6-MIN(C6:E6,H6:I6)</f>
        <v>271.30769230769232</v>
      </c>
      <c r="V6" s="41" t="s">
        <v>629</v>
      </c>
    </row>
    <row r="7" spans="1:22">
      <c r="A7" s="6" t="s">
        <v>275</v>
      </c>
      <c r="B7" s="6" t="s">
        <v>174</v>
      </c>
      <c r="C7" s="22">
        <v>97</v>
      </c>
      <c r="D7" s="22">
        <v>75.641025641025635</v>
      </c>
      <c r="E7" s="22">
        <v>69.875</v>
      </c>
      <c r="F7" s="23"/>
      <c r="G7" s="23"/>
      <c r="H7" s="24"/>
      <c r="I7" s="22">
        <v>91.666666666666671</v>
      </c>
      <c r="J7" s="22">
        <f t="shared" si="0"/>
        <v>334.18269230769232</v>
      </c>
      <c r="K7" s="2">
        <f t="shared" si="1"/>
        <v>4</v>
      </c>
      <c r="L7" s="2"/>
      <c r="M7" s="2"/>
      <c r="N7" s="2"/>
      <c r="O7" s="2">
        <f t="shared" si="2"/>
        <v>1</v>
      </c>
      <c r="P7" s="2">
        <f t="shared" si="3"/>
        <v>1</v>
      </c>
      <c r="Q7" s="2">
        <f t="shared" si="4"/>
        <v>1</v>
      </c>
      <c r="R7" s="2">
        <f t="shared" si="5"/>
        <v>0</v>
      </c>
      <c r="S7" s="2">
        <f t="shared" si="6"/>
        <v>1</v>
      </c>
      <c r="T7" s="2">
        <f t="shared" si="7"/>
        <v>4</v>
      </c>
      <c r="U7" s="22">
        <f>J7-MIN(C7:E7,H7:I7)</f>
        <v>264.30769230769232</v>
      </c>
      <c r="V7" s="41" t="s">
        <v>629</v>
      </c>
    </row>
    <row r="8" spans="1:22">
      <c r="A8" s="5" t="s">
        <v>467</v>
      </c>
      <c r="B8" s="5" t="s">
        <v>91</v>
      </c>
      <c r="C8" s="22">
        <v>92</v>
      </c>
      <c r="D8" s="22">
        <v>83.974358974358978</v>
      </c>
      <c r="E8" s="22">
        <v>79.333333333333329</v>
      </c>
      <c r="F8" s="23">
        <v>85</v>
      </c>
      <c r="G8" s="23"/>
      <c r="H8" s="24">
        <f>MAX(F8:G8)</f>
        <v>85</v>
      </c>
      <c r="I8" s="22"/>
      <c r="J8" s="22">
        <f t="shared" si="0"/>
        <v>340.30769230769232</v>
      </c>
      <c r="K8" s="2">
        <f t="shared" si="1"/>
        <v>4</v>
      </c>
      <c r="L8" s="2"/>
      <c r="M8" s="2"/>
      <c r="N8" s="2"/>
      <c r="O8" s="2">
        <f t="shared" si="2"/>
        <v>1</v>
      </c>
      <c r="P8" s="2">
        <f t="shared" si="3"/>
        <v>1</v>
      </c>
      <c r="Q8" s="2">
        <f t="shared" si="4"/>
        <v>1</v>
      </c>
      <c r="R8" s="2">
        <f t="shared" si="5"/>
        <v>1</v>
      </c>
      <c r="S8" s="2">
        <f t="shared" si="6"/>
        <v>0</v>
      </c>
      <c r="T8" s="2">
        <f t="shared" si="7"/>
        <v>4</v>
      </c>
      <c r="U8" s="22">
        <f>J8-MIN(C8:E8,H8:I8)</f>
        <v>260.97435897435901</v>
      </c>
      <c r="V8" s="41" t="s">
        <v>629</v>
      </c>
    </row>
    <row r="9" spans="1:22">
      <c r="A9" s="6" t="s">
        <v>284</v>
      </c>
      <c r="B9" s="6" t="s">
        <v>55</v>
      </c>
      <c r="C9" s="22">
        <v>96</v>
      </c>
      <c r="D9" s="22">
        <v>88.461538461538467</v>
      </c>
      <c r="E9" s="22">
        <v>64.75</v>
      </c>
      <c r="F9" s="23">
        <v>68</v>
      </c>
      <c r="G9" s="23"/>
      <c r="H9" s="24">
        <f>MAX(F9:G9)</f>
        <v>68</v>
      </c>
      <c r="I9" s="65">
        <v>97</v>
      </c>
      <c r="J9" s="22">
        <f t="shared" si="0"/>
        <v>414.21153846153845</v>
      </c>
      <c r="K9" s="2">
        <f t="shared" si="1"/>
        <v>5</v>
      </c>
      <c r="L9" s="2"/>
      <c r="M9" s="2"/>
      <c r="N9" s="2"/>
      <c r="O9" s="2">
        <f t="shared" si="2"/>
        <v>1</v>
      </c>
      <c r="P9" s="2">
        <f t="shared" si="3"/>
        <v>1</v>
      </c>
      <c r="Q9" s="2">
        <f t="shared" si="4"/>
        <v>1</v>
      </c>
      <c r="R9" s="2">
        <f t="shared" si="5"/>
        <v>1</v>
      </c>
      <c r="S9" s="2">
        <f t="shared" si="6"/>
        <v>1</v>
      </c>
      <c r="T9" s="2">
        <f t="shared" si="7"/>
        <v>5</v>
      </c>
      <c r="U9" s="22">
        <f>I9+C9+D9</f>
        <v>281.46153846153845</v>
      </c>
      <c r="V9" s="41" t="s">
        <v>629</v>
      </c>
    </row>
    <row r="10" spans="1:22">
      <c r="A10" s="6" t="s">
        <v>288</v>
      </c>
      <c r="B10" s="6" t="s">
        <v>56</v>
      </c>
      <c r="C10" s="22">
        <v>66</v>
      </c>
      <c r="D10" s="22">
        <v>25.641025641025642</v>
      </c>
      <c r="E10" s="22">
        <v>53.083333333333343</v>
      </c>
      <c r="F10" s="23">
        <v>84</v>
      </c>
      <c r="G10" s="23"/>
      <c r="H10" s="24">
        <f>MAX(F10:G10)</f>
        <v>84</v>
      </c>
      <c r="I10" s="22">
        <v>83.333333333333329</v>
      </c>
      <c r="J10" s="22">
        <f t="shared" si="0"/>
        <v>312.05769230769232</v>
      </c>
      <c r="K10" s="2">
        <f t="shared" si="1"/>
        <v>5</v>
      </c>
      <c r="L10" s="2"/>
      <c r="M10" s="2"/>
      <c r="N10" s="2"/>
      <c r="O10" s="2">
        <f t="shared" si="2"/>
        <v>1</v>
      </c>
      <c r="P10" s="2">
        <f t="shared" si="3"/>
        <v>0</v>
      </c>
      <c r="Q10" s="2">
        <f t="shared" si="4"/>
        <v>1</v>
      </c>
      <c r="R10" s="2">
        <f t="shared" si="5"/>
        <v>1</v>
      </c>
      <c r="S10" s="2">
        <f t="shared" si="6"/>
        <v>1</v>
      </c>
      <c r="T10" s="2">
        <f t="shared" si="7"/>
        <v>4</v>
      </c>
      <c r="U10" s="22">
        <f>C10+H10+I10</f>
        <v>233.33333333333331</v>
      </c>
      <c r="V10" s="41" t="s">
        <v>629</v>
      </c>
    </row>
    <row r="11" spans="1:22">
      <c r="A11" s="6" t="s">
        <v>273</v>
      </c>
      <c r="B11" s="6" t="s">
        <v>274</v>
      </c>
      <c r="C11" s="22">
        <v>68</v>
      </c>
      <c r="D11" s="22">
        <v>48.717948717948715</v>
      </c>
      <c r="E11" s="22">
        <v>64.5</v>
      </c>
      <c r="F11" s="23">
        <v>66</v>
      </c>
      <c r="G11" s="23"/>
      <c r="H11" s="24">
        <f>MAX(F11:G11)</f>
        <v>66</v>
      </c>
      <c r="I11" s="65">
        <v>67</v>
      </c>
      <c r="J11" s="22">
        <f t="shared" si="0"/>
        <v>314.21794871794873</v>
      </c>
      <c r="K11" s="2">
        <f t="shared" si="1"/>
        <v>5</v>
      </c>
      <c r="L11" s="2"/>
      <c r="M11" s="2"/>
      <c r="N11" s="2"/>
      <c r="O11" s="2">
        <f t="shared" si="2"/>
        <v>1</v>
      </c>
      <c r="P11" s="2">
        <f t="shared" si="3"/>
        <v>1</v>
      </c>
      <c r="Q11" s="2">
        <f t="shared" si="4"/>
        <v>1</v>
      </c>
      <c r="R11" s="2">
        <f t="shared" si="5"/>
        <v>1</v>
      </c>
      <c r="S11" s="2">
        <f t="shared" si="6"/>
        <v>1</v>
      </c>
      <c r="T11" s="2">
        <f t="shared" si="7"/>
        <v>5</v>
      </c>
      <c r="U11" s="22">
        <f>I11+H11+C11</f>
        <v>201</v>
      </c>
      <c r="V11" s="41" t="s">
        <v>629</v>
      </c>
    </row>
    <row r="12" spans="1:22">
      <c r="A12" s="6" t="s">
        <v>310</v>
      </c>
      <c r="B12" s="6" t="s">
        <v>145</v>
      </c>
      <c r="C12" s="22">
        <v>96</v>
      </c>
      <c r="D12" s="22"/>
      <c r="E12" s="22">
        <v>81.166666666666657</v>
      </c>
      <c r="F12" s="23">
        <v>96</v>
      </c>
      <c r="G12" s="23"/>
      <c r="H12" s="24">
        <f>MAX(F12:G12)</f>
        <v>96</v>
      </c>
      <c r="I12" s="22"/>
      <c r="J12" s="22">
        <f t="shared" si="0"/>
        <v>273.16666666666663</v>
      </c>
      <c r="K12" s="2">
        <f t="shared" si="1"/>
        <v>3</v>
      </c>
      <c r="L12" s="2"/>
      <c r="M12" s="2"/>
      <c r="N12" s="2"/>
      <c r="O12" s="2">
        <f t="shared" si="2"/>
        <v>1</v>
      </c>
      <c r="P12" s="2">
        <f t="shared" si="3"/>
        <v>0</v>
      </c>
      <c r="Q12" s="2">
        <f t="shared" si="4"/>
        <v>1</v>
      </c>
      <c r="R12" s="2">
        <f t="shared" si="5"/>
        <v>1</v>
      </c>
      <c r="S12" s="2">
        <f t="shared" si="6"/>
        <v>0</v>
      </c>
      <c r="T12" s="2">
        <f t="shared" si="7"/>
        <v>3</v>
      </c>
      <c r="U12" s="22">
        <f>J12</f>
        <v>273.16666666666663</v>
      </c>
      <c r="V12" s="41" t="s">
        <v>629</v>
      </c>
    </row>
    <row r="13" spans="1:22">
      <c r="A13" s="6" t="s">
        <v>230</v>
      </c>
      <c r="B13" s="6" t="s">
        <v>39</v>
      </c>
      <c r="C13" s="22">
        <v>97</v>
      </c>
      <c r="D13" s="22">
        <v>81.410256410256409</v>
      </c>
      <c r="E13" s="22">
        <v>73.833333333333343</v>
      </c>
      <c r="F13" s="23"/>
      <c r="G13" s="23"/>
      <c r="H13" s="24"/>
      <c r="I13" s="22"/>
      <c r="J13" s="22">
        <f t="shared" si="0"/>
        <v>252.24358974358975</v>
      </c>
      <c r="K13" s="2">
        <f t="shared" si="1"/>
        <v>3</v>
      </c>
      <c r="L13" s="2"/>
      <c r="M13" s="2"/>
      <c r="N13" s="2"/>
      <c r="O13" s="2">
        <f t="shared" si="2"/>
        <v>1</v>
      </c>
      <c r="P13" s="2">
        <f t="shared" si="3"/>
        <v>1</v>
      </c>
      <c r="Q13" s="2">
        <f t="shared" si="4"/>
        <v>1</v>
      </c>
      <c r="R13" s="2">
        <f t="shared" si="5"/>
        <v>0</v>
      </c>
      <c r="S13" s="2">
        <f t="shared" si="6"/>
        <v>0</v>
      </c>
      <c r="T13" s="2">
        <f t="shared" si="7"/>
        <v>3</v>
      </c>
      <c r="U13" s="22">
        <f>J13</f>
        <v>252.24358974358975</v>
      </c>
      <c r="V13" s="41" t="s">
        <v>629</v>
      </c>
    </row>
    <row r="14" spans="1:22">
      <c r="A14" s="6" t="s">
        <v>270</v>
      </c>
      <c r="B14" s="6" t="s">
        <v>216</v>
      </c>
      <c r="C14" s="22">
        <v>96</v>
      </c>
      <c r="D14" s="22">
        <v>82.692307692307693</v>
      </c>
      <c r="E14" s="22"/>
      <c r="F14" s="23">
        <v>72</v>
      </c>
      <c r="G14" s="23"/>
      <c r="H14" s="24">
        <f>MAX(F14:G14)</f>
        <v>72</v>
      </c>
      <c r="I14" s="22"/>
      <c r="J14" s="22">
        <f t="shared" si="0"/>
        <v>250.69230769230768</v>
      </c>
      <c r="K14" s="2">
        <f t="shared" si="1"/>
        <v>3</v>
      </c>
      <c r="L14" s="2"/>
      <c r="M14" s="2"/>
      <c r="N14" s="2"/>
      <c r="O14" s="2">
        <f t="shared" si="2"/>
        <v>1</v>
      </c>
      <c r="P14" s="2">
        <f t="shared" si="3"/>
        <v>1</v>
      </c>
      <c r="Q14" s="2">
        <f t="shared" si="4"/>
        <v>0</v>
      </c>
      <c r="R14" s="2">
        <f t="shared" si="5"/>
        <v>1</v>
      </c>
      <c r="S14" s="2">
        <f t="shared" si="6"/>
        <v>0</v>
      </c>
      <c r="T14" s="2">
        <f t="shared" si="7"/>
        <v>3</v>
      </c>
      <c r="U14" s="22">
        <f>J14</f>
        <v>250.69230769230768</v>
      </c>
      <c r="V14" s="41" t="s">
        <v>629</v>
      </c>
    </row>
    <row r="15" spans="1:22">
      <c r="A15" s="6" t="s">
        <v>307</v>
      </c>
      <c r="B15" s="6" t="s">
        <v>75</v>
      </c>
      <c r="C15" s="22">
        <v>93</v>
      </c>
      <c r="D15" s="22">
        <v>63.46153846153846</v>
      </c>
      <c r="E15" s="22">
        <v>49.125</v>
      </c>
      <c r="F15" s="23"/>
      <c r="G15" s="23"/>
      <c r="H15" s="24"/>
      <c r="I15" s="22">
        <v>93.333333333333329</v>
      </c>
      <c r="J15" s="22">
        <f t="shared" si="0"/>
        <v>298.91987179487177</v>
      </c>
      <c r="K15" s="2">
        <f t="shared" si="1"/>
        <v>4</v>
      </c>
      <c r="L15" s="2"/>
      <c r="M15" s="2"/>
      <c r="N15" s="2"/>
      <c r="O15" s="2">
        <f t="shared" si="2"/>
        <v>1</v>
      </c>
      <c r="P15" s="2">
        <f t="shared" si="3"/>
        <v>1</v>
      </c>
      <c r="Q15" s="2">
        <f t="shared" si="4"/>
        <v>0</v>
      </c>
      <c r="R15" s="2">
        <f t="shared" si="5"/>
        <v>0</v>
      </c>
      <c r="S15" s="2">
        <f t="shared" si="6"/>
        <v>1</v>
      </c>
      <c r="T15" s="2">
        <f t="shared" si="7"/>
        <v>3</v>
      </c>
      <c r="U15" s="22">
        <f>J15-MIN(C15:E15,H15:I15)</f>
        <v>249.79487179487177</v>
      </c>
      <c r="V15" s="41" t="s">
        <v>629</v>
      </c>
    </row>
    <row r="16" spans="1:22">
      <c r="A16" s="5" t="s">
        <v>231</v>
      </c>
      <c r="B16" s="5" t="s">
        <v>226</v>
      </c>
      <c r="C16" s="42">
        <v>85</v>
      </c>
      <c r="D16" s="42">
        <v>69.871794871794876</v>
      </c>
      <c r="E16" s="22"/>
      <c r="F16" s="23"/>
      <c r="G16" s="23"/>
      <c r="H16" s="24"/>
      <c r="I16" s="22">
        <v>93.333333333333329</v>
      </c>
      <c r="J16" s="22">
        <f t="shared" si="0"/>
        <v>248.20512820512818</v>
      </c>
      <c r="K16" s="2">
        <f t="shared" si="1"/>
        <v>3</v>
      </c>
      <c r="L16" s="2"/>
      <c r="M16" s="2"/>
      <c r="N16" s="2"/>
      <c r="O16" s="2">
        <f t="shared" si="2"/>
        <v>1</v>
      </c>
      <c r="P16" s="2">
        <f t="shared" si="3"/>
        <v>1</v>
      </c>
      <c r="Q16" s="2">
        <f t="shared" si="4"/>
        <v>0</v>
      </c>
      <c r="R16" s="2">
        <f t="shared" si="5"/>
        <v>0</v>
      </c>
      <c r="S16" s="2">
        <f t="shared" si="6"/>
        <v>1</v>
      </c>
      <c r="T16" s="2">
        <f t="shared" si="7"/>
        <v>3</v>
      </c>
      <c r="U16" s="22">
        <f>J16</f>
        <v>248.20512820512818</v>
      </c>
      <c r="V16" s="41" t="s">
        <v>629</v>
      </c>
    </row>
    <row r="17" spans="1:22">
      <c r="A17" s="6" t="s">
        <v>276</v>
      </c>
      <c r="B17" s="6" t="s">
        <v>277</v>
      </c>
      <c r="C17" s="22">
        <v>91</v>
      </c>
      <c r="D17" s="22">
        <v>66.025641025641022</v>
      </c>
      <c r="E17" s="22"/>
      <c r="F17" s="23"/>
      <c r="G17" s="23"/>
      <c r="H17" s="24"/>
      <c r="I17" s="22">
        <v>86.666666666666671</v>
      </c>
      <c r="J17" s="22">
        <f t="shared" si="0"/>
        <v>243.69230769230768</v>
      </c>
      <c r="K17" s="2">
        <f t="shared" si="1"/>
        <v>3</v>
      </c>
      <c r="L17" s="2"/>
      <c r="M17" s="2"/>
      <c r="N17" s="2"/>
      <c r="O17" s="2">
        <f t="shared" si="2"/>
        <v>1</v>
      </c>
      <c r="P17" s="2">
        <f t="shared" si="3"/>
        <v>1</v>
      </c>
      <c r="Q17" s="2">
        <f t="shared" si="4"/>
        <v>0</v>
      </c>
      <c r="R17" s="2">
        <f t="shared" si="5"/>
        <v>0</v>
      </c>
      <c r="S17" s="2">
        <f t="shared" si="6"/>
        <v>1</v>
      </c>
      <c r="T17" s="2">
        <f t="shared" si="7"/>
        <v>3</v>
      </c>
      <c r="U17" s="22">
        <f>J17</f>
        <v>243.69230769230768</v>
      </c>
      <c r="V17" s="41" t="s">
        <v>629</v>
      </c>
    </row>
    <row r="18" spans="1:22">
      <c r="A18" s="6" t="s">
        <v>297</v>
      </c>
      <c r="B18" s="6" t="s">
        <v>74</v>
      </c>
      <c r="C18" s="22">
        <v>83</v>
      </c>
      <c r="D18" s="22"/>
      <c r="E18" s="22">
        <v>81.666666666666671</v>
      </c>
      <c r="F18" s="23">
        <v>75</v>
      </c>
      <c r="G18" s="23"/>
      <c r="H18" s="24">
        <f>MAX(F18:G18)</f>
        <v>75</v>
      </c>
      <c r="I18" s="22"/>
      <c r="J18" s="22">
        <f t="shared" si="0"/>
        <v>239.66666666666669</v>
      </c>
      <c r="K18" s="2">
        <f t="shared" si="1"/>
        <v>3</v>
      </c>
      <c r="L18" s="2"/>
      <c r="M18" s="2"/>
      <c r="N18" s="2"/>
      <c r="O18" s="2">
        <f t="shared" si="2"/>
        <v>1</v>
      </c>
      <c r="P18" s="2">
        <f t="shared" si="3"/>
        <v>0</v>
      </c>
      <c r="Q18" s="2">
        <f t="shared" si="4"/>
        <v>1</v>
      </c>
      <c r="R18" s="2">
        <f t="shared" si="5"/>
        <v>1</v>
      </c>
      <c r="S18" s="2">
        <f t="shared" si="6"/>
        <v>0</v>
      </c>
      <c r="T18" s="2">
        <f t="shared" si="7"/>
        <v>3</v>
      </c>
      <c r="U18" s="22">
        <f>J18</f>
        <v>239.66666666666669</v>
      </c>
      <c r="V18" s="41" t="s">
        <v>629</v>
      </c>
    </row>
    <row r="19" spans="1:22">
      <c r="A19" s="6" t="s">
        <v>315</v>
      </c>
      <c r="B19" s="6" t="s">
        <v>48</v>
      </c>
      <c r="C19" s="22">
        <v>81</v>
      </c>
      <c r="D19" s="22">
        <v>19.871794871794872</v>
      </c>
      <c r="E19" s="22">
        <v>68.708333333333343</v>
      </c>
      <c r="F19" s="23"/>
      <c r="G19" s="23"/>
      <c r="H19" s="24"/>
      <c r="I19" s="22">
        <v>86.666666666666671</v>
      </c>
      <c r="J19" s="22">
        <f t="shared" si="0"/>
        <v>256.24679487179492</v>
      </c>
      <c r="K19" s="2">
        <f t="shared" si="1"/>
        <v>4</v>
      </c>
      <c r="L19" s="2"/>
      <c r="M19" s="2"/>
      <c r="N19" s="2"/>
      <c r="O19" s="2">
        <f t="shared" si="2"/>
        <v>1</v>
      </c>
      <c r="P19" s="2">
        <f t="shared" si="3"/>
        <v>0</v>
      </c>
      <c r="Q19" s="2">
        <f t="shared" si="4"/>
        <v>1</v>
      </c>
      <c r="R19" s="2">
        <f t="shared" si="5"/>
        <v>0</v>
      </c>
      <c r="S19" s="2">
        <f t="shared" si="6"/>
        <v>1</v>
      </c>
      <c r="T19" s="2">
        <f t="shared" si="7"/>
        <v>3</v>
      </c>
      <c r="U19" s="22">
        <f>J19-MIN(C19:E19,H19:I19)</f>
        <v>236.37500000000006</v>
      </c>
      <c r="V19" s="41" t="s">
        <v>629</v>
      </c>
    </row>
    <row r="20" spans="1:22">
      <c r="A20" s="6" t="s">
        <v>280</v>
      </c>
      <c r="B20" s="6" t="s">
        <v>30</v>
      </c>
      <c r="C20" s="22">
        <v>91</v>
      </c>
      <c r="D20" s="22">
        <v>44.230769230769234</v>
      </c>
      <c r="E20" s="22">
        <v>28.083333333333336</v>
      </c>
      <c r="F20" s="23">
        <v>84</v>
      </c>
      <c r="G20" s="23"/>
      <c r="H20" s="24">
        <f>MAX(F20:G20)</f>
        <v>84</v>
      </c>
      <c r="I20" s="22">
        <v>60</v>
      </c>
      <c r="J20" s="22">
        <f t="shared" si="0"/>
        <v>307.31410256410254</v>
      </c>
      <c r="K20" s="2">
        <f t="shared" si="1"/>
        <v>5</v>
      </c>
      <c r="L20" s="2"/>
      <c r="M20" s="2"/>
      <c r="N20" s="2"/>
      <c r="O20" s="2">
        <f t="shared" si="2"/>
        <v>1</v>
      </c>
      <c r="P20" s="2">
        <f t="shared" si="3"/>
        <v>0</v>
      </c>
      <c r="Q20" s="2">
        <f t="shared" si="4"/>
        <v>0</v>
      </c>
      <c r="R20" s="2">
        <f t="shared" si="5"/>
        <v>1</v>
      </c>
      <c r="S20" s="2">
        <f t="shared" si="6"/>
        <v>1</v>
      </c>
      <c r="T20" s="2">
        <f t="shared" si="7"/>
        <v>3</v>
      </c>
      <c r="U20" s="22">
        <f>C20+H20+I20</f>
        <v>235</v>
      </c>
      <c r="V20" s="41" t="s">
        <v>629</v>
      </c>
    </row>
    <row r="21" spans="1:22">
      <c r="A21" s="6" t="s">
        <v>269</v>
      </c>
      <c r="B21" s="6" t="s">
        <v>19</v>
      </c>
      <c r="C21" s="22">
        <v>96</v>
      </c>
      <c r="D21" s="22">
        <v>55.769230769230766</v>
      </c>
      <c r="E21" s="22">
        <v>77.25</v>
      </c>
      <c r="F21" s="23"/>
      <c r="G21" s="23"/>
      <c r="H21" s="24"/>
      <c r="I21" s="22"/>
      <c r="J21" s="22">
        <f t="shared" si="0"/>
        <v>229.01923076923077</v>
      </c>
      <c r="K21" s="2">
        <f t="shared" si="1"/>
        <v>3</v>
      </c>
      <c r="L21" s="2"/>
      <c r="M21" s="2"/>
      <c r="N21" s="2"/>
      <c r="O21" s="2">
        <f t="shared" si="2"/>
        <v>1</v>
      </c>
      <c r="P21" s="2">
        <f t="shared" si="3"/>
        <v>1</v>
      </c>
      <c r="Q21" s="2">
        <f t="shared" si="4"/>
        <v>1</v>
      </c>
      <c r="R21" s="2">
        <f t="shared" si="5"/>
        <v>0</v>
      </c>
      <c r="S21" s="2">
        <f t="shared" si="6"/>
        <v>0</v>
      </c>
      <c r="T21" s="2">
        <f t="shared" si="7"/>
        <v>3</v>
      </c>
      <c r="U21" s="22">
        <f>J21</f>
        <v>229.01923076923077</v>
      </c>
      <c r="V21" s="41" t="s">
        <v>629</v>
      </c>
    </row>
    <row r="22" spans="1:22">
      <c r="A22" s="6" t="s">
        <v>294</v>
      </c>
      <c r="B22" s="6" t="s">
        <v>295</v>
      </c>
      <c r="C22" s="22">
        <v>93</v>
      </c>
      <c r="D22" s="22">
        <v>69.871794871794876</v>
      </c>
      <c r="E22" s="22">
        <v>65.041666666666671</v>
      </c>
      <c r="F22" s="23">
        <v>0</v>
      </c>
      <c r="G22" s="23"/>
      <c r="H22" s="24"/>
      <c r="I22" s="22"/>
      <c r="J22" s="22">
        <f t="shared" si="0"/>
        <v>227.91346153846155</v>
      </c>
      <c r="K22" s="2">
        <f t="shared" si="1"/>
        <v>3</v>
      </c>
      <c r="L22" s="2"/>
      <c r="M22" s="2"/>
      <c r="N22" s="2"/>
      <c r="O22" s="2">
        <f t="shared" si="2"/>
        <v>1</v>
      </c>
      <c r="P22" s="2">
        <f t="shared" si="3"/>
        <v>1</v>
      </c>
      <c r="Q22" s="2">
        <f t="shared" si="4"/>
        <v>1</v>
      </c>
      <c r="R22" s="2">
        <f t="shared" si="5"/>
        <v>0</v>
      </c>
      <c r="S22" s="2">
        <f t="shared" si="6"/>
        <v>0</v>
      </c>
      <c r="T22" s="2">
        <f t="shared" si="7"/>
        <v>3</v>
      </c>
      <c r="U22" s="22">
        <f>J22</f>
        <v>227.91346153846155</v>
      </c>
      <c r="V22" s="41" t="s">
        <v>629</v>
      </c>
    </row>
    <row r="23" spans="1:22">
      <c r="A23" s="5" t="s">
        <v>466</v>
      </c>
      <c r="B23" s="5" t="s">
        <v>55</v>
      </c>
      <c r="C23" s="22">
        <v>71</v>
      </c>
      <c r="D23" s="22">
        <v>55.769230769230766</v>
      </c>
      <c r="E23" s="41">
        <v>69</v>
      </c>
      <c r="F23" s="23"/>
      <c r="G23" s="23"/>
      <c r="H23" s="24"/>
      <c r="I23" s="22">
        <v>0</v>
      </c>
      <c r="J23" s="22">
        <f t="shared" si="0"/>
        <v>195.76923076923077</v>
      </c>
      <c r="K23" s="2">
        <f t="shared" si="1"/>
        <v>4</v>
      </c>
      <c r="L23" s="2"/>
      <c r="M23" s="2"/>
      <c r="N23" s="2"/>
      <c r="O23" s="2">
        <f t="shared" si="2"/>
        <v>1</v>
      </c>
      <c r="P23" s="2">
        <f t="shared" si="3"/>
        <v>1</v>
      </c>
      <c r="Q23" s="2">
        <f t="shared" si="4"/>
        <v>1</v>
      </c>
      <c r="R23" s="2">
        <f t="shared" si="5"/>
        <v>0</v>
      </c>
      <c r="S23" s="2">
        <f t="shared" si="6"/>
        <v>0</v>
      </c>
      <c r="T23" s="2">
        <f t="shared" si="7"/>
        <v>3</v>
      </c>
      <c r="U23" s="22">
        <f>J23-MIN(C23:E23,H23:I23)</f>
        <v>195.76923076923077</v>
      </c>
      <c r="V23" s="41" t="s">
        <v>629</v>
      </c>
    </row>
    <row r="24" spans="1:22">
      <c r="A24" s="6" t="s">
        <v>287</v>
      </c>
      <c r="B24" s="6" t="s">
        <v>81</v>
      </c>
      <c r="C24" s="22">
        <v>74</v>
      </c>
      <c r="D24" s="22">
        <v>12.820512820512821</v>
      </c>
      <c r="E24" s="22">
        <v>58.958333333333329</v>
      </c>
      <c r="F24" s="23">
        <v>62</v>
      </c>
      <c r="G24" s="23"/>
      <c r="H24" s="24">
        <f>MAX(F24:G24)</f>
        <v>62</v>
      </c>
      <c r="I24" s="22"/>
      <c r="J24" s="22">
        <f t="shared" si="0"/>
        <v>207.77884615384613</v>
      </c>
      <c r="K24" s="2">
        <f t="shared" si="1"/>
        <v>4</v>
      </c>
      <c r="L24" s="2"/>
      <c r="M24" s="2"/>
      <c r="N24" s="2"/>
      <c r="O24" s="2">
        <f t="shared" si="2"/>
        <v>1</v>
      </c>
      <c r="P24" s="2">
        <f t="shared" si="3"/>
        <v>0</v>
      </c>
      <c r="Q24" s="2">
        <f t="shared" si="4"/>
        <v>1</v>
      </c>
      <c r="R24" s="2">
        <f t="shared" si="5"/>
        <v>1</v>
      </c>
      <c r="S24" s="2">
        <f t="shared" si="6"/>
        <v>0</v>
      </c>
      <c r="T24" s="2">
        <f t="shared" si="7"/>
        <v>3</v>
      </c>
      <c r="U24" s="22">
        <f>J24-MIN(C24:E24,H24:I24)</f>
        <v>194.95833333333331</v>
      </c>
      <c r="V24" s="41" t="s">
        <v>629</v>
      </c>
    </row>
    <row r="25" spans="1:22">
      <c r="A25" s="6" t="s">
        <v>281</v>
      </c>
      <c r="B25" s="6" t="s">
        <v>33</v>
      </c>
      <c r="C25" s="22"/>
      <c r="D25" s="22">
        <v>62.179487179487182</v>
      </c>
      <c r="E25" s="22">
        <v>51.541666666666664</v>
      </c>
      <c r="F25" s="23">
        <v>74</v>
      </c>
      <c r="G25" s="23"/>
      <c r="H25" s="24">
        <f>MAX(F25:G25)</f>
        <v>74</v>
      </c>
      <c r="I25" s="22"/>
      <c r="J25" s="22">
        <f t="shared" si="0"/>
        <v>187.72115384615384</v>
      </c>
      <c r="K25" s="2">
        <f t="shared" si="1"/>
        <v>3</v>
      </c>
      <c r="L25" s="2"/>
      <c r="M25" s="2"/>
      <c r="N25" s="2"/>
      <c r="O25" s="2">
        <f t="shared" si="2"/>
        <v>0</v>
      </c>
      <c r="P25" s="2">
        <f t="shared" si="3"/>
        <v>1</v>
      </c>
      <c r="Q25" s="2">
        <f t="shared" si="4"/>
        <v>1</v>
      </c>
      <c r="R25" s="2">
        <f t="shared" si="5"/>
        <v>1</v>
      </c>
      <c r="S25" s="2">
        <f t="shared" si="6"/>
        <v>0</v>
      </c>
      <c r="T25" s="2">
        <f t="shared" si="7"/>
        <v>3</v>
      </c>
      <c r="U25" s="22">
        <f>J25</f>
        <v>187.72115384615384</v>
      </c>
      <c r="V25" s="41" t="s">
        <v>629</v>
      </c>
    </row>
    <row r="26" spans="1:22">
      <c r="A26" s="6" t="s">
        <v>282</v>
      </c>
      <c r="B26" s="6" t="s">
        <v>283</v>
      </c>
      <c r="C26" s="22">
        <v>77</v>
      </c>
      <c r="D26" s="22">
        <v>45.512820512820511</v>
      </c>
      <c r="E26" s="22">
        <v>63.541666666666664</v>
      </c>
      <c r="F26" s="23"/>
      <c r="G26" s="23"/>
      <c r="H26" s="24"/>
      <c r="I26" s="22"/>
      <c r="J26" s="22">
        <f t="shared" si="0"/>
        <v>186.05448717948718</v>
      </c>
      <c r="K26" s="2">
        <f t="shared" si="1"/>
        <v>3</v>
      </c>
      <c r="L26" s="2"/>
      <c r="M26" s="2"/>
      <c r="N26" s="2"/>
      <c r="O26" s="2">
        <f t="shared" si="2"/>
        <v>1</v>
      </c>
      <c r="P26" s="2">
        <f t="shared" si="3"/>
        <v>1</v>
      </c>
      <c r="Q26" s="2">
        <f t="shared" si="4"/>
        <v>1</v>
      </c>
      <c r="R26" s="2">
        <f t="shared" si="5"/>
        <v>0</v>
      </c>
      <c r="S26" s="2">
        <f t="shared" si="6"/>
        <v>0</v>
      </c>
      <c r="T26" s="2">
        <f t="shared" si="7"/>
        <v>3</v>
      </c>
      <c r="U26" s="22">
        <f>J26</f>
        <v>186.05448717948718</v>
      </c>
      <c r="V26" s="41" t="s">
        <v>629</v>
      </c>
    </row>
    <row r="27" spans="1:22">
      <c r="A27" s="6" t="s">
        <v>293</v>
      </c>
      <c r="B27" s="6" t="s">
        <v>0</v>
      </c>
      <c r="C27" s="22">
        <v>78</v>
      </c>
      <c r="D27" s="22">
        <v>50</v>
      </c>
      <c r="E27" s="22">
        <v>56.916666666666671</v>
      </c>
      <c r="F27" s="23"/>
      <c r="G27" s="23"/>
      <c r="H27" s="24"/>
      <c r="I27" s="22"/>
      <c r="J27" s="22">
        <f t="shared" si="0"/>
        <v>184.91666666666669</v>
      </c>
      <c r="K27" s="2">
        <f t="shared" si="1"/>
        <v>3</v>
      </c>
      <c r="L27" s="2"/>
      <c r="M27" s="2"/>
      <c r="N27" s="2"/>
      <c r="O27" s="2">
        <f t="shared" si="2"/>
        <v>1</v>
      </c>
      <c r="P27" s="2">
        <f t="shared" si="3"/>
        <v>1</v>
      </c>
      <c r="Q27" s="2">
        <f t="shared" si="4"/>
        <v>1</v>
      </c>
      <c r="R27" s="2">
        <f t="shared" si="5"/>
        <v>0</v>
      </c>
      <c r="S27" s="2">
        <f t="shared" si="6"/>
        <v>0</v>
      </c>
      <c r="T27" s="2">
        <f t="shared" si="7"/>
        <v>3</v>
      </c>
      <c r="U27" s="22">
        <f>J27</f>
        <v>184.91666666666669</v>
      </c>
      <c r="V27" s="41" t="s">
        <v>629</v>
      </c>
    </row>
    <row r="28" spans="1:22">
      <c r="A28" s="6" t="s">
        <v>289</v>
      </c>
      <c r="B28" s="6" t="s">
        <v>133</v>
      </c>
      <c r="C28" s="22">
        <v>92</v>
      </c>
      <c r="D28" s="22">
        <v>33.974358974358971</v>
      </c>
      <c r="E28" s="22"/>
      <c r="F28" s="23">
        <v>85</v>
      </c>
      <c r="G28" s="23"/>
      <c r="H28" s="24">
        <f>MAX(F28:G28)</f>
        <v>85</v>
      </c>
      <c r="I28" s="22"/>
      <c r="J28" s="22">
        <f t="shared" si="0"/>
        <v>210.97435897435898</v>
      </c>
      <c r="K28" s="2">
        <f t="shared" si="1"/>
        <v>3</v>
      </c>
      <c r="L28" s="2"/>
      <c r="M28" s="2"/>
      <c r="N28" s="2"/>
      <c r="O28" s="2">
        <f t="shared" si="2"/>
        <v>1</v>
      </c>
      <c r="P28" s="2">
        <f t="shared" si="3"/>
        <v>0</v>
      </c>
      <c r="Q28" s="2">
        <f t="shared" si="4"/>
        <v>0</v>
      </c>
      <c r="R28" s="2">
        <f t="shared" si="5"/>
        <v>1</v>
      </c>
      <c r="S28" s="2">
        <f t="shared" si="6"/>
        <v>0</v>
      </c>
      <c r="T28" s="2">
        <f t="shared" si="7"/>
        <v>2</v>
      </c>
      <c r="U28" s="22">
        <f>J28</f>
        <v>210.97435897435898</v>
      </c>
      <c r="V28" s="51" t="s">
        <v>629</v>
      </c>
    </row>
    <row r="29" spans="1:22">
      <c r="A29" s="6" t="s">
        <v>285</v>
      </c>
      <c r="B29" s="6" t="s">
        <v>91</v>
      </c>
      <c r="C29" s="22">
        <v>80</v>
      </c>
      <c r="D29" s="22">
        <v>39.743589743589745</v>
      </c>
      <c r="E29" s="22">
        <v>32.833333333333336</v>
      </c>
      <c r="F29" s="23">
        <v>81</v>
      </c>
      <c r="G29" s="23"/>
      <c r="H29" s="24">
        <f>MAX(F29:G29)</f>
        <v>81</v>
      </c>
      <c r="I29" s="22"/>
      <c r="J29" s="22">
        <f t="shared" si="0"/>
        <v>233.57692307692309</v>
      </c>
      <c r="K29" s="2">
        <f t="shared" si="1"/>
        <v>4</v>
      </c>
      <c r="L29" s="2"/>
      <c r="M29" s="2"/>
      <c r="N29" s="2"/>
      <c r="O29" s="2">
        <f t="shared" si="2"/>
        <v>1</v>
      </c>
      <c r="P29" s="2">
        <f t="shared" si="3"/>
        <v>0</v>
      </c>
      <c r="Q29" s="2">
        <f t="shared" si="4"/>
        <v>0</v>
      </c>
      <c r="R29" s="2">
        <f t="shared" si="5"/>
        <v>1</v>
      </c>
      <c r="S29" s="2">
        <f t="shared" si="6"/>
        <v>0</v>
      </c>
      <c r="T29" s="2">
        <f t="shared" si="7"/>
        <v>2</v>
      </c>
      <c r="U29" s="22">
        <f>J29-MIN(C29:E29,H29:I29)</f>
        <v>200.74358974358975</v>
      </c>
      <c r="V29" s="51" t="s">
        <v>629</v>
      </c>
    </row>
    <row r="30" spans="1:22">
      <c r="A30" s="6" t="s">
        <v>296</v>
      </c>
      <c r="B30" s="6" t="s">
        <v>106</v>
      </c>
      <c r="C30" s="22">
        <v>94</v>
      </c>
      <c r="D30" s="22">
        <v>64.102564102564102</v>
      </c>
      <c r="E30" s="22">
        <v>28.166666666666664</v>
      </c>
      <c r="F30" s="23"/>
      <c r="G30" s="23"/>
      <c r="H30" s="24"/>
      <c r="I30" s="22"/>
      <c r="J30" s="22">
        <f t="shared" si="0"/>
        <v>186.26923076923075</v>
      </c>
      <c r="K30" s="2">
        <f t="shared" si="1"/>
        <v>3</v>
      </c>
      <c r="L30" s="2"/>
      <c r="M30" s="2"/>
      <c r="N30" s="2"/>
      <c r="O30" s="2">
        <f t="shared" si="2"/>
        <v>1</v>
      </c>
      <c r="P30" s="2">
        <f t="shared" si="3"/>
        <v>1</v>
      </c>
      <c r="Q30" s="2">
        <f t="shared" si="4"/>
        <v>0</v>
      </c>
      <c r="R30" s="2">
        <f t="shared" si="5"/>
        <v>0</v>
      </c>
      <c r="S30" s="2">
        <f t="shared" si="6"/>
        <v>0</v>
      </c>
      <c r="T30" s="2">
        <f t="shared" si="7"/>
        <v>2</v>
      </c>
      <c r="U30" s="22">
        <f>J30</f>
        <v>186.26923076923075</v>
      </c>
      <c r="V30" s="52" t="s">
        <v>635</v>
      </c>
    </row>
    <row r="31" spans="1:22">
      <c r="A31" s="6" t="s">
        <v>316</v>
      </c>
      <c r="B31" s="6" t="s">
        <v>80</v>
      </c>
      <c r="C31" s="22">
        <v>61</v>
      </c>
      <c r="D31" s="22">
        <v>19.23076923076923</v>
      </c>
      <c r="E31" s="22">
        <v>29</v>
      </c>
      <c r="F31" s="23">
        <v>91</v>
      </c>
      <c r="G31" s="23"/>
      <c r="H31" s="24">
        <f>MAX(F31:G31)</f>
        <v>91</v>
      </c>
      <c r="I31" s="22"/>
      <c r="J31" s="22">
        <f t="shared" si="0"/>
        <v>200.23076923076923</v>
      </c>
      <c r="K31" s="2">
        <f t="shared" si="1"/>
        <v>4</v>
      </c>
      <c r="L31" s="2"/>
      <c r="M31" s="2"/>
      <c r="N31" s="2"/>
      <c r="O31" s="2">
        <f t="shared" si="2"/>
        <v>1</v>
      </c>
      <c r="P31" s="2">
        <f t="shared" si="3"/>
        <v>0</v>
      </c>
      <c r="Q31" s="2">
        <f t="shared" si="4"/>
        <v>0</v>
      </c>
      <c r="R31" s="2">
        <f t="shared" si="5"/>
        <v>1</v>
      </c>
      <c r="S31" s="2">
        <f t="shared" si="6"/>
        <v>0</v>
      </c>
      <c r="T31" s="2">
        <f t="shared" si="7"/>
        <v>2</v>
      </c>
      <c r="U31" s="22">
        <f>J31-MIN(C31:E31,H31:I31)</f>
        <v>181</v>
      </c>
      <c r="V31" s="52" t="s">
        <v>635</v>
      </c>
    </row>
    <row r="32" spans="1:22">
      <c r="A32" s="6" t="s">
        <v>313</v>
      </c>
      <c r="B32" s="6" t="s">
        <v>78</v>
      </c>
      <c r="C32" s="22">
        <v>63</v>
      </c>
      <c r="D32" s="22">
        <v>35.256410256410255</v>
      </c>
      <c r="E32" s="22"/>
      <c r="F32" s="23">
        <v>77</v>
      </c>
      <c r="G32" s="23"/>
      <c r="H32" s="24">
        <f>MAX(F32:G32)</f>
        <v>77</v>
      </c>
      <c r="I32" s="22"/>
      <c r="J32" s="22">
        <f t="shared" si="0"/>
        <v>175.25641025641025</v>
      </c>
      <c r="K32" s="2">
        <f t="shared" si="1"/>
        <v>3</v>
      </c>
      <c r="L32" s="2"/>
      <c r="M32" s="2"/>
      <c r="N32" s="2"/>
      <c r="O32" s="2">
        <f t="shared" si="2"/>
        <v>1</v>
      </c>
      <c r="P32" s="2">
        <f t="shared" si="3"/>
        <v>0</v>
      </c>
      <c r="Q32" s="2">
        <f t="shared" si="4"/>
        <v>0</v>
      </c>
      <c r="R32" s="2">
        <f t="shared" si="5"/>
        <v>1</v>
      </c>
      <c r="S32" s="2">
        <f t="shared" si="6"/>
        <v>0</v>
      </c>
      <c r="T32" s="2">
        <f t="shared" si="7"/>
        <v>2</v>
      </c>
      <c r="U32" s="22">
        <f>J32</f>
        <v>175.25641025641025</v>
      </c>
      <c r="V32" s="52" t="s">
        <v>635</v>
      </c>
    </row>
    <row r="33" spans="1:22">
      <c r="A33" s="6" t="s">
        <v>299</v>
      </c>
      <c r="B33" s="6" t="s">
        <v>78</v>
      </c>
      <c r="C33" s="22">
        <v>79</v>
      </c>
      <c r="D33" s="65">
        <v>71</v>
      </c>
      <c r="E33" s="22"/>
      <c r="F33" s="23"/>
      <c r="G33" s="23"/>
      <c r="H33" s="24"/>
      <c r="I33" s="22">
        <v>93.333333333333329</v>
      </c>
      <c r="J33" s="22">
        <f t="shared" si="0"/>
        <v>243.33333333333331</v>
      </c>
      <c r="K33" s="2">
        <f t="shared" si="1"/>
        <v>3</v>
      </c>
      <c r="L33" s="2"/>
      <c r="M33" s="2"/>
      <c r="N33" s="2"/>
      <c r="O33" s="2">
        <f t="shared" si="2"/>
        <v>1</v>
      </c>
      <c r="P33" s="2">
        <f t="shared" si="3"/>
        <v>1</v>
      </c>
      <c r="Q33" s="2">
        <f t="shared" si="4"/>
        <v>0</v>
      </c>
      <c r="R33" s="2">
        <f t="shared" si="5"/>
        <v>0</v>
      </c>
      <c r="S33" s="2">
        <f t="shared" si="6"/>
        <v>1</v>
      </c>
      <c r="T33" s="2">
        <f t="shared" si="7"/>
        <v>3</v>
      </c>
      <c r="U33" s="22">
        <f>J33</f>
        <v>243.33333333333331</v>
      </c>
      <c r="V33" s="41" t="s">
        <v>629</v>
      </c>
    </row>
    <row r="34" spans="1:22">
      <c r="A34" s="6" t="s">
        <v>279</v>
      </c>
      <c r="B34" s="6" t="s">
        <v>93</v>
      </c>
      <c r="C34" s="22">
        <v>80</v>
      </c>
      <c r="D34" s="22">
        <v>40.384615384615387</v>
      </c>
      <c r="E34" s="22"/>
      <c r="F34" s="23"/>
      <c r="G34" s="23"/>
      <c r="H34" s="24"/>
      <c r="I34" s="22">
        <v>50</v>
      </c>
      <c r="J34" s="22">
        <f t="shared" ref="J34:J50" si="8">SUM(C34:E34,H34:I34)</f>
        <v>170.38461538461539</v>
      </c>
      <c r="K34" s="2">
        <f t="shared" ref="K34:K50" si="9">COUNT(C34:E34,H34:I34)</f>
        <v>3</v>
      </c>
      <c r="L34" s="2"/>
      <c r="M34" s="2"/>
      <c r="N34" s="2"/>
      <c r="O34" s="2">
        <f t="shared" ref="O34:O50" si="10">IF(C34&gt;=50,1,0)</f>
        <v>1</v>
      </c>
      <c r="P34" s="2">
        <f t="shared" ref="P34:P50" si="11">IF(D34&gt;45,1,0)</f>
        <v>0</v>
      </c>
      <c r="Q34" s="2">
        <f t="shared" ref="Q34:Q50" si="12">IF(E34&gt;=50,1,0)</f>
        <v>0</v>
      </c>
      <c r="R34" s="2">
        <f t="shared" ref="R34:R50" si="13">IF(H34&gt;=60,1,0)</f>
        <v>0</v>
      </c>
      <c r="S34" s="2">
        <f t="shared" ref="S34:S50" si="14">IF(I34&gt;=50,1,0)</f>
        <v>1</v>
      </c>
      <c r="T34" s="2">
        <f t="shared" ref="T34:T50" si="15">SUM(O34:S34)</f>
        <v>2</v>
      </c>
      <c r="U34" s="22">
        <f>J34</f>
        <v>170.38461538461539</v>
      </c>
      <c r="V34" s="52" t="s">
        <v>635</v>
      </c>
    </row>
    <row r="35" spans="1:22">
      <c r="A35" s="6" t="s">
        <v>290</v>
      </c>
      <c r="B35" s="6" t="s">
        <v>291</v>
      </c>
      <c r="C35" s="22">
        <v>68</v>
      </c>
      <c r="D35" s="22">
        <v>53.846153846153847</v>
      </c>
      <c r="E35" s="22">
        <v>45.25</v>
      </c>
      <c r="F35" s="23"/>
      <c r="G35" s="23"/>
      <c r="H35" s="24"/>
      <c r="I35" s="22"/>
      <c r="J35" s="22">
        <f t="shared" si="8"/>
        <v>167.09615384615384</v>
      </c>
      <c r="K35" s="2">
        <f t="shared" si="9"/>
        <v>3</v>
      </c>
      <c r="L35" s="2"/>
      <c r="M35" s="2"/>
      <c r="N35" s="2"/>
      <c r="O35" s="2">
        <f t="shared" si="10"/>
        <v>1</v>
      </c>
      <c r="P35" s="2">
        <f t="shared" si="11"/>
        <v>1</v>
      </c>
      <c r="Q35" s="2">
        <f t="shared" si="12"/>
        <v>0</v>
      </c>
      <c r="R35" s="2">
        <f t="shared" si="13"/>
        <v>0</v>
      </c>
      <c r="S35" s="2">
        <f t="shared" si="14"/>
        <v>0</v>
      </c>
      <c r="T35" s="2">
        <f t="shared" si="15"/>
        <v>2</v>
      </c>
      <c r="U35" s="22">
        <f>J35</f>
        <v>167.09615384615384</v>
      </c>
      <c r="V35" s="52" t="s">
        <v>635</v>
      </c>
    </row>
    <row r="36" spans="1:22">
      <c r="A36" s="6" t="s">
        <v>304</v>
      </c>
      <c r="B36" s="6" t="s">
        <v>305</v>
      </c>
      <c r="C36" s="22">
        <v>78</v>
      </c>
      <c r="D36" s="22">
        <v>24.358974358974358</v>
      </c>
      <c r="E36" s="22">
        <v>42.541666666666671</v>
      </c>
      <c r="F36" s="23">
        <v>58</v>
      </c>
      <c r="G36" s="23"/>
      <c r="H36" s="24">
        <f>MAX(F36:G36)</f>
        <v>58</v>
      </c>
      <c r="I36" s="22">
        <v>0</v>
      </c>
      <c r="J36" s="22">
        <f t="shared" si="8"/>
        <v>202.90064102564105</v>
      </c>
      <c r="K36" s="2">
        <f t="shared" si="9"/>
        <v>5</v>
      </c>
      <c r="L36" s="2"/>
      <c r="M36" s="2"/>
      <c r="N36" s="2"/>
      <c r="O36" s="2">
        <f t="shared" si="10"/>
        <v>1</v>
      </c>
      <c r="P36" s="2">
        <f t="shared" si="11"/>
        <v>0</v>
      </c>
      <c r="Q36" s="2">
        <f t="shared" si="12"/>
        <v>0</v>
      </c>
      <c r="R36" s="2">
        <f t="shared" si="13"/>
        <v>0</v>
      </c>
      <c r="S36" s="2">
        <f t="shared" si="14"/>
        <v>0</v>
      </c>
      <c r="T36" s="2">
        <f t="shared" si="15"/>
        <v>1</v>
      </c>
      <c r="U36" s="22">
        <f>C36+H36+E36</f>
        <v>178.54166666666669</v>
      </c>
      <c r="V36" s="2" t="s">
        <v>634</v>
      </c>
    </row>
    <row r="37" spans="1:22">
      <c r="A37" s="6" t="s">
        <v>272</v>
      </c>
      <c r="B37" s="6" t="s">
        <v>34</v>
      </c>
      <c r="C37" s="22">
        <v>80</v>
      </c>
      <c r="D37" s="22">
        <v>39.102564102564102</v>
      </c>
      <c r="E37" s="22">
        <v>15.416666666666666</v>
      </c>
      <c r="F37" s="23">
        <v>0</v>
      </c>
      <c r="G37" s="23"/>
      <c r="H37" s="24"/>
      <c r="I37" s="65">
        <v>90</v>
      </c>
      <c r="J37" s="22">
        <f t="shared" si="8"/>
        <v>224.51923076923077</v>
      </c>
      <c r="K37" s="2">
        <f t="shared" si="9"/>
        <v>4</v>
      </c>
      <c r="L37" s="2"/>
      <c r="M37" s="2"/>
      <c r="N37" s="2"/>
      <c r="O37" s="2">
        <f t="shared" si="10"/>
        <v>1</v>
      </c>
      <c r="P37" s="2">
        <f t="shared" si="11"/>
        <v>0</v>
      </c>
      <c r="Q37" s="2">
        <f t="shared" si="12"/>
        <v>0</v>
      </c>
      <c r="R37" s="2">
        <f t="shared" si="13"/>
        <v>0</v>
      </c>
      <c r="S37" s="2">
        <f t="shared" si="14"/>
        <v>1</v>
      </c>
      <c r="T37" s="2">
        <f t="shared" si="15"/>
        <v>2</v>
      </c>
      <c r="U37" s="22">
        <f>J37-MIN(C37:E37,H37:I37)</f>
        <v>209.10256410256412</v>
      </c>
      <c r="V37" s="41" t="s">
        <v>629</v>
      </c>
    </row>
    <row r="38" spans="1:22">
      <c r="A38" s="6" t="s">
        <v>314</v>
      </c>
      <c r="B38" s="6" t="s">
        <v>295</v>
      </c>
      <c r="C38" s="22">
        <v>90</v>
      </c>
      <c r="D38" s="22"/>
      <c r="E38" s="22"/>
      <c r="F38" s="23"/>
      <c r="G38" s="23"/>
      <c r="H38" s="24"/>
      <c r="I38" s="22"/>
      <c r="J38" s="22">
        <f t="shared" si="8"/>
        <v>90</v>
      </c>
      <c r="K38" s="2">
        <f t="shared" si="9"/>
        <v>1</v>
      </c>
      <c r="L38" s="2"/>
      <c r="M38" s="2"/>
      <c r="N38" s="2"/>
      <c r="O38" s="2">
        <f t="shared" si="10"/>
        <v>1</v>
      </c>
      <c r="P38" s="2">
        <f t="shared" si="11"/>
        <v>0</v>
      </c>
      <c r="Q38" s="2">
        <f t="shared" si="12"/>
        <v>0</v>
      </c>
      <c r="R38" s="2">
        <f t="shared" si="13"/>
        <v>0</v>
      </c>
      <c r="S38" s="2">
        <f t="shared" si="14"/>
        <v>0</v>
      </c>
      <c r="T38" s="2">
        <f t="shared" si="15"/>
        <v>1</v>
      </c>
      <c r="U38" s="22">
        <f>J38</f>
        <v>90</v>
      </c>
      <c r="V38" s="2" t="s">
        <v>634</v>
      </c>
    </row>
    <row r="39" spans="1:22">
      <c r="A39" s="6" t="s">
        <v>308</v>
      </c>
      <c r="B39" s="6" t="s">
        <v>309</v>
      </c>
      <c r="C39" s="22">
        <v>20</v>
      </c>
      <c r="D39" s="22">
        <v>26.923076923076923</v>
      </c>
      <c r="E39" s="22">
        <v>18.75</v>
      </c>
      <c r="F39" s="23">
        <v>58</v>
      </c>
      <c r="G39" s="23"/>
      <c r="H39" s="24">
        <f>MAX(F39:G39)</f>
        <v>58</v>
      </c>
      <c r="I39" s="22"/>
      <c r="J39" s="22">
        <f t="shared" si="8"/>
        <v>123.67307692307692</v>
      </c>
      <c r="K39" s="2">
        <f t="shared" si="9"/>
        <v>4</v>
      </c>
      <c r="L39" s="2"/>
      <c r="M39" s="2"/>
      <c r="N39" s="2"/>
      <c r="O39" s="2">
        <f t="shared" si="10"/>
        <v>0</v>
      </c>
      <c r="P39" s="2">
        <f t="shared" si="11"/>
        <v>0</v>
      </c>
      <c r="Q39" s="2">
        <f t="shared" si="12"/>
        <v>0</v>
      </c>
      <c r="R39" s="2">
        <f t="shared" si="13"/>
        <v>0</v>
      </c>
      <c r="S39" s="2">
        <f t="shared" si="14"/>
        <v>0</v>
      </c>
      <c r="T39" s="2">
        <f t="shared" si="15"/>
        <v>0</v>
      </c>
      <c r="U39" s="22">
        <f>J39-MIN(C39:E39,H39:I39)</f>
        <v>104.92307692307692</v>
      </c>
      <c r="V39" s="2" t="s">
        <v>634</v>
      </c>
    </row>
    <row r="40" spans="1:22">
      <c r="A40" s="6" t="s">
        <v>268</v>
      </c>
      <c r="B40" s="6" t="s">
        <v>31</v>
      </c>
      <c r="C40" s="22">
        <v>28</v>
      </c>
      <c r="D40" s="22">
        <v>30.76923076923077</v>
      </c>
      <c r="E40" s="22">
        <v>16.041666666666668</v>
      </c>
      <c r="F40" s="23"/>
      <c r="G40" s="23">
        <v>31</v>
      </c>
      <c r="H40" s="24">
        <f>MAX(F40:G40)</f>
        <v>31</v>
      </c>
      <c r="I40" s="22">
        <v>36.666666666666664</v>
      </c>
      <c r="J40" s="22">
        <f t="shared" si="8"/>
        <v>142.47756410256412</v>
      </c>
      <c r="K40" s="2">
        <f t="shared" si="9"/>
        <v>5</v>
      </c>
      <c r="L40" s="2"/>
      <c r="M40" s="2"/>
      <c r="N40" s="2"/>
      <c r="O40" s="2">
        <f t="shared" si="10"/>
        <v>0</v>
      </c>
      <c r="P40" s="2">
        <f t="shared" si="11"/>
        <v>0</v>
      </c>
      <c r="Q40" s="2">
        <f t="shared" si="12"/>
        <v>0</v>
      </c>
      <c r="R40" s="2">
        <f t="shared" si="13"/>
        <v>0</v>
      </c>
      <c r="S40" s="2">
        <f t="shared" si="14"/>
        <v>0</v>
      </c>
      <c r="T40" s="2">
        <f t="shared" si="15"/>
        <v>0</v>
      </c>
      <c r="U40" s="22">
        <f>D40+H40+I40</f>
        <v>98.435897435897431</v>
      </c>
      <c r="V40" s="2" t="s">
        <v>634</v>
      </c>
    </row>
    <row r="41" spans="1:22">
      <c r="A41" s="6" t="s">
        <v>306</v>
      </c>
      <c r="B41" s="6" t="s">
        <v>21</v>
      </c>
      <c r="C41" s="22">
        <v>27</v>
      </c>
      <c r="D41" s="22">
        <v>19.23076923076923</v>
      </c>
      <c r="E41" s="22">
        <v>25.333333333333336</v>
      </c>
      <c r="F41" s="23"/>
      <c r="G41" s="23"/>
      <c r="H41" s="24"/>
      <c r="I41" s="22"/>
      <c r="J41" s="22">
        <f t="shared" si="8"/>
        <v>71.564102564102569</v>
      </c>
      <c r="K41" s="2">
        <f t="shared" si="9"/>
        <v>3</v>
      </c>
      <c r="L41" s="2"/>
      <c r="M41" s="2"/>
      <c r="N41" s="2"/>
      <c r="O41" s="2">
        <f t="shared" si="10"/>
        <v>0</v>
      </c>
      <c r="P41" s="2">
        <f t="shared" si="11"/>
        <v>0</v>
      </c>
      <c r="Q41" s="2">
        <f t="shared" si="12"/>
        <v>0</v>
      </c>
      <c r="R41" s="2">
        <f t="shared" si="13"/>
        <v>0</v>
      </c>
      <c r="S41" s="2">
        <f t="shared" si="14"/>
        <v>0</v>
      </c>
      <c r="T41" s="2">
        <f t="shared" si="15"/>
        <v>0</v>
      </c>
      <c r="U41" s="22">
        <f t="shared" ref="U41:U50" si="16">J41</f>
        <v>71.564102564102569</v>
      </c>
      <c r="V41" s="2" t="s">
        <v>634</v>
      </c>
    </row>
    <row r="42" spans="1:22">
      <c r="A42" s="6" t="s">
        <v>302</v>
      </c>
      <c r="B42" s="6" t="s">
        <v>303</v>
      </c>
      <c r="C42" s="22">
        <v>29</v>
      </c>
      <c r="D42" s="22">
        <v>3.2051282051282053</v>
      </c>
      <c r="E42" s="22">
        <v>15.416666666666666</v>
      </c>
      <c r="F42" s="23"/>
      <c r="G42" s="23"/>
      <c r="H42" s="24"/>
      <c r="I42" s="22"/>
      <c r="J42" s="22">
        <f t="shared" si="8"/>
        <v>47.621794871794869</v>
      </c>
      <c r="K42" s="2">
        <f t="shared" si="9"/>
        <v>3</v>
      </c>
      <c r="L42" s="2"/>
      <c r="M42" s="2"/>
      <c r="N42" s="2"/>
      <c r="O42" s="2">
        <f t="shared" si="10"/>
        <v>0</v>
      </c>
      <c r="P42" s="2">
        <f t="shared" si="11"/>
        <v>0</v>
      </c>
      <c r="Q42" s="2">
        <f t="shared" si="12"/>
        <v>0</v>
      </c>
      <c r="R42" s="2">
        <f t="shared" si="13"/>
        <v>0</v>
      </c>
      <c r="S42" s="2">
        <f t="shared" si="14"/>
        <v>0</v>
      </c>
      <c r="T42" s="2">
        <f t="shared" si="15"/>
        <v>0</v>
      </c>
      <c r="U42" s="22">
        <f t="shared" si="16"/>
        <v>47.621794871794869</v>
      </c>
      <c r="V42" s="2" t="s">
        <v>634</v>
      </c>
    </row>
    <row r="43" spans="1:22">
      <c r="A43" s="6" t="s">
        <v>317</v>
      </c>
      <c r="B43" s="6" t="s">
        <v>318</v>
      </c>
      <c r="C43" s="22"/>
      <c r="D43" s="22"/>
      <c r="E43" s="22">
        <v>15</v>
      </c>
      <c r="F43" s="23"/>
      <c r="G43" s="23"/>
      <c r="H43" s="24"/>
      <c r="I43" s="22">
        <v>30</v>
      </c>
      <c r="J43" s="22">
        <f t="shared" si="8"/>
        <v>45</v>
      </c>
      <c r="K43" s="2">
        <f t="shared" si="9"/>
        <v>2</v>
      </c>
      <c r="L43" s="2"/>
      <c r="M43" s="2"/>
      <c r="N43" s="2"/>
      <c r="O43" s="2">
        <f t="shared" si="10"/>
        <v>0</v>
      </c>
      <c r="P43" s="2">
        <f t="shared" si="11"/>
        <v>0</v>
      </c>
      <c r="Q43" s="2">
        <f t="shared" si="12"/>
        <v>0</v>
      </c>
      <c r="R43" s="2">
        <f t="shared" si="13"/>
        <v>0</v>
      </c>
      <c r="S43" s="2">
        <f t="shared" si="14"/>
        <v>0</v>
      </c>
      <c r="T43" s="2">
        <f t="shared" si="15"/>
        <v>0</v>
      </c>
      <c r="U43" s="22">
        <f t="shared" si="16"/>
        <v>45</v>
      </c>
      <c r="V43" s="2" t="s">
        <v>634</v>
      </c>
    </row>
    <row r="44" spans="1:22">
      <c r="A44" s="6" t="s">
        <v>319</v>
      </c>
      <c r="B44" s="6" t="s">
        <v>190</v>
      </c>
      <c r="C44" s="22">
        <v>12</v>
      </c>
      <c r="D44" s="22">
        <v>5.7692307692307692</v>
      </c>
      <c r="E44" s="22">
        <v>17.083333333333332</v>
      </c>
      <c r="F44" s="23"/>
      <c r="G44" s="23"/>
      <c r="H44" s="24"/>
      <c r="I44" s="22"/>
      <c r="J44" s="22">
        <f t="shared" si="8"/>
        <v>34.852564102564102</v>
      </c>
      <c r="K44" s="2">
        <f t="shared" si="9"/>
        <v>3</v>
      </c>
      <c r="L44" s="2"/>
      <c r="M44" s="2"/>
      <c r="N44" s="2"/>
      <c r="O44" s="2">
        <f t="shared" si="10"/>
        <v>0</v>
      </c>
      <c r="P44" s="2">
        <f t="shared" si="11"/>
        <v>0</v>
      </c>
      <c r="Q44" s="2">
        <f t="shared" si="12"/>
        <v>0</v>
      </c>
      <c r="R44" s="2">
        <f t="shared" si="13"/>
        <v>0</v>
      </c>
      <c r="S44" s="2">
        <f t="shared" si="14"/>
        <v>0</v>
      </c>
      <c r="T44" s="2">
        <f t="shared" si="15"/>
        <v>0</v>
      </c>
      <c r="U44" s="22">
        <f t="shared" si="16"/>
        <v>34.852564102564102</v>
      </c>
      <c r="V44" s="2" t="s">
        <v>634</v>
      </c>
    </row>
    <row r="45" spans="1:22">
      <c r="A45" s="6" t="s">
        <v>301</v>
      </c>
      <c r="B45" s="6" t="s">
        <v>65</v>
      </c>
      <c r="C45" s="22">
        <v>16</v>
      </c>
      <c r="D45" s="22">
        <v>10.256410256410257</v>
      </c>
      <c r="E45" s="22"/>
      <c r="F45" s="23">
        <v>0</v>
      </c>
      <c r="G45" s="23"/>
      <c r="H45" s="24"/>
      <c r="I45" s="22"/>
      <c r="J45" s="22">
        <f t="shared" si="8"/>
        <v>26.256410256410255</v>
      </c>
      <c r="K45" s="2">
        <f t="shared" si="9"/>
        <v>2</v>
      </c>
      <c r="L45" s="2"/>
      <c r="M45" s="2"/>
      <c r="N45" s="2"/>
      <c r="O45" s="2">
        <f t="shared" si="10"/>
        <v>0</v>
      </c>
      <c r="P45" s="2">
        <f t="shared" si="11"/>
        <v>0</v>
      </c>
      <c r="Q45" s="2">
        <f t="shared" si="12"/>
        <v>0</v>
      </c>
      <c r="R45" s="2">
        <f t="shared" si="13"/>
        <v>0</v>
      </c>
      <c r="S45" s="2">
        <f t="shared" si="14"/>
        <v>0</v>
      </c>
      <c r="T45" s="2">
        <f t="shared" si="15"/>
        <v>0</v>
      </c>
      <c r="U45" s="22">
        <f t="shared" si="16"/>
        <v>26.256410256410255</v>
      </c>
      <c r="V45" s="2" t="s">
        <v>634</v>
      </c>
    </row>
    <row r="46" spans="1:22">
      <c r="A46" s="6" t="s">
        <v>292</v>
      </c>
      <c r="B46" s="6" t="s">
        <v>54</v>
      </c>
      <c r="C46" s="42">
        <v>20</v>
      </c>
      <c r="D46" s="22"/>
      <c r="E46" s="22"/>
      <c r="F46" s="23"/>
      <c r="G46" s="23"/>
      <c r="H46" s="24"/>
      <c r="I46" s="22"/>
      <c r="J46" s="22">
        <f t="shared" si="8"/>
        <v>20</v>
      </c>
      <c r="K46" s="2">
        <f t="shared" si="9"/>
        <v>1</v>
      </c>
      <c r="L46" s="2"/>
      <c r="M46" s="2"/>
      <c r="N46" s="2"/>
      <c r="O46" s="2">
        <f t="shared" si="10"/>
        <v>0</v>
      </c>
      <c r="P46" s="2">
        <f t="shared" si="11"/>
        <v>0</v>
      </c>
      <c r="Q46" s="2">
        <f t="shared" si="12"/>
        <v>0</v>
      </c>
      <c r="R46" s="2">
        <f t="shared" si="13"/>
        <v>0</v>
      </c>
      <c r="S46" s="2">
        <f t="shared" si="14"/>
        <v>0</v>
      </c>
      <c r="T46" s="2">
        <f t="shared" si="15"/>
        <v>0</v>
      </c>
      <c r="U46" s="22">
        <f t="shared" si="16"/>
        <v>20</v>
      </c>
      <c r="V46" s="2" t="s">
        <v>634</v>
      </c>
    </row>
    <row r="47" spans="1:22">
      <c r="A47" s="6" t="s">
        <v>300</v>
      </c>
      <c r="B47" s="6" t="s">
        <v>148</v>
      </c>
      <c r="C47" s="22">
        <v>17</v>
      </c>
      <c r="D47" s="22"/>
      <c r="E47" s="22"/>
      <c r="F47" s="23"/>
      <c r="G47" s="23"/>
      <c r="H47" s="24"/>
      <c r="I47" s="22"/>
      <c r="J47" s="22">
        <f t="shared" si="8"/>
        <v>17</v>
      </c>
      <c r="K47" s="2">
        <f t="shared" si="9"/>
        <v>1</v>
      </c>
      <c r="L47" s="2"/>
      <c r="M47" s="2"/>
      <c r="N47" s="2"/>
      <c r="O47" s="2">
        <f t="shared" si="10"/>
        <v>0</v>
      </c>
      <c r="P47" s="2">
        <f t="shared" si="11"/>
        <v>0</v>
      </c>
      <c r="Q47" s="2">
        <f t="shared" si="12"/>
        <v>0</v>
      </c>
      <c r="R47" s="2">
        <f t="shared" si="13"/>
        <v>0</v>
      </c>
      <c r="S47" s="2">
        <f t="shared" si="14"/>
        <v>0</v>
      </c>
      <c r="T47" s="2">
        <f t="shared" si="15"/>
        <v>0</v>
      </c>
      <c r="U47" s="22">
        <f t="shared" si="16"/>
        <v>17</v>
      </c>
      <c r="V47" s="2" t="s">
        <v>634</v>
      </c>
    </row>
    <row r="48" spans="1:22">
      <c r="A48" s="6" t="s">
        <v>320</v>
      </c>
      <c r="B48" s="6" t="s">
        <v>321</v>
      </c>
      <c r="C48" s="22"/>
      <c r="D48" s="22">
        <v>8.3333333333333339</v>
      </c>
      <c r="E48" s="22"/>
      <c r="F48" s="23">
        <v>0</v>
      </c>
      <c r="G48" s="23"/>
      <c r="H48" s="24"/>
      <c r="I48" s="22"/>
      <c r="J48" s="22">
        <f t="shared" si="8"/>
        <v>8.3333333333333339</v>
      </c>
      <c r="K48" s="2">
        <f t="shared" si="9"/>
        <v>1</v>
      </c>
      <c r="L48" s="2"/>
      <c r="M48" s="2"/>
      <c r="N48" s="2"/>
      <c r="O48" s="2">
        <f t="shared" si="10"/>
        <v>0</v>
      </c>
      <c r="P48" s="2">
        <f t="shared" si="11"/>
        <v>0</v>
      </c>
      <c r="Q48" s="2">
        <f t="shared" si="12"/>
        <v>0</v>
      </c>
      <c r="R48" s="2">
        <f t="shared" si="13"/>
        <v>0</v>
      </c>
      <c r="S48" s="2">
        <f t="shared" si="14"/>
        <v>0</v>
      </c>
      <c r="T48" s="2">
        <f t="shared" si="15"/>
        <v>0</v>
      </c>
      <c r="U48" s="22">
        <f t="shared" si="16"/>
        <v>8.3333333333333339</v>
      </c>
      <c r="V48" s="2" t="s">
        <v>634</v>
      </c>
    </row>
    <row r="49" spans="1:22">
      <c r="A49" s="6" t="s">
        <v>298</v>
      </c>
      <c r="B49" s="6" t="s">
        <v>174</v>
      </c>
      <c r="C49" s="22"/>
      <c r="D49" s="22"/>
      <c r="E49" s="22"/>
      <c r="F49" s="23"/>
      <c r="G49" s="23"/>
      <c r="H49" s="24"/>
      <c r="I49" s="22">
        <v>3.3333333333333335</v>
      </c>
      <c r="J49" s="22">
        <f t="shared" si="8"/>
        <v>3.3333333333333335</v>
      </c>
      <c r="K49" s="2">
        <f t="shared" si="9"/>
        <v>1</v>
      </c>
      <c r="L49" s="2"/>
      <c r="M49" s="2"/>
      <c r="N49" s="2"/>
      <c r="O49" s="2">
        <f t="shared" si="10"/>
        <v>0</v>
      </c>
      <c r="P49" s="2">
        <f t="shared" si="11"/>
        <v>0</v>
      </c>
      <c r="Q49" s="2">
        <f t="shared" si="12"/>
        <v>0</v>
      </c>
      <c r="R49" s="2">
        <f t="shared" si="13"/>
        <v>0</v>
      </c>
      <c r="S49" s="2">
        <f t="shared" si="14"/>
        <v>0</v>
      </c>
      <c r="T49" s="2">
        <f t="shared" si="15"/>
        <v>0</v>
      </c>
      <c r="U49" s="22">
        <f t="shared" si="16"/>
        <v>3.3333333333333335</v>
      </c>
      <c r="V49" s="2" t="s">
        <v>634</v>
      </c>
    </row>
    <row r="50" spans="1:22">
      <c r="A50" s="6" t="s">
        <v>286</v>
      </c>
      <c r="B50" s="6" t="s">
        <v>23</v>
      </c>
      <c r="C50" s="22"/>
      <c r="D50" s="22"/>
      <c r="E50" s="22"/>
      <c r="F50" s="23"/>
      <c r="G50" s="23"/>
      <c r="H50" s="24"/>
      <c r="I50" s="22"/>
      <c r="J50" s="22">
        <f t="shared" si="8"/>
        <v>0</v>
      </c>
      <c r="K50" s="2">
        <f t="shared" si="9"/>
        <v>0</v>
      </c>
      <c r="L50" s="2"/>
      <c r="M50" s="2"/>
      <c r="N50" s="2"/>
      <c r="O50" s="2">
        <f t="shared" si="10"/>
        <v>0</v>
      </c>
      <c r="P50" s="2">
        <f t="shared" si="11"/>
        <v>0</v>
      </c>
      <c r="Q50" s="2">
        <f t="shared" si="12"/>
        <v>0</v>
      </c>
      <c r="R50" s="2">
        <f t="shared" si="13"/>
        <v>0</v>
      </c>
      <c r="S50" s="2">
        <f t="shared" si="14"/>
        <v>0</v>
      </c>
      <c r="T50" s="2">
        <f t="shared" si="15"/>
        <v>0</v>
      </c>
      <c r="U50" s="22">
        <f t="shared" si="16"/>
        <v>0</v>
      </c>
      <c r="V50" s="2" t="s">
        <v>634</v>
      </c>
    </row>
    <row r="51" spans="1:22">
      <c r="F51" s="23"/>
      <c r="G51" s="23"/>
      <c r="Q51" s="2"/>
    </row>
    <row r="52" spans="1:22" customFormat="1">
      <c r="A52" s="3" t="s">
        <v>522</v>
      </c>
      <c r="B52" s="3" t="s">
        <v>12</v>
      </c>
      <c r="C52" s="22">
        <v>95</v>
      </c>
      <c r="D52" s="22">
        <v>94.230769230769226</v>
      </c>
      <c r="E52" s="22">
        <v>45</v>
      </c>
      <c r="F52" s="23">
        <v>88</v>
      </c>
      <c r="G52" s="23"/>
      <c r="H52" s="24">
        <f>MAX(F52:G52)</f>
        <v>88</v>
      </c>
      <c r="I52" s="22">
        <v>96.666666666666671</v>
      </c>
      <c r="J52" s="22">
        <f t="shared" ref="J52:J74" si="17">SUM(C52:E52,H52:I52)</f>
        <v>418.89743589743591</v>
      </c>
      <c r="K52" s="2">
        <f t="shared" ref="K52:K74" si="18">COUNT(C52:E52,H52:I52)</f>
        <v>5</v>
      </c>
      <c r="L52" s="2"/>
      <c r="M52" s="2"/>
      <c r="N52" s="2"/>
      <c r="O52" s="2">
        <f t="shared" ref="O52:O74" si="19">IF(C52&gt;=50,1,0)</f>
        <v>1</v>
      </c>
      <c r="P52" s="2">
        <f t="shared" ref="P52:P74" si="20">IF(D52&gt;45,1,0)</f>
        <v>1</v>
      </c>
      <c r="Q52" s="2">
        <f t="shared" ref="Q52:Q74" si="21">IF(E52&gt;=50,1,0)</f>
        <v>0</v>
      </c>
      <c r="R52" s="2">
        <f t="shared" ref="R52:R74" si="22">IF(H52&gt;=60,1,0)</f>
        <v>1</v>
      </c>
      <c r="S52" s="2">
        <f t="shared" ref="S52:S74" si="23">IF(I52&gt;=50,1,0)</f>
        <v>1</v>
      </c>
      <c r="T52" s="2">
        <f t="shared" ref="T52:T74" si="24">SUM(O52:S52)</f>
        <v>4</v>
      </c>
      <c r="U52" s="22">
        <f>C52+D52+I52</f>
        <v>285.89743589743591</v>
      </c>
      <c r="V52" s="41" t="s">
        <v>629</v>
      </c>
    </row>
    <row r="53" spans="1:22" customFormat="1">
      <c r="A53" s="3" t="s">
        <v>591</v>
      </c>
      <c r="B53" s="3" t="s">
        <v>159</v>
      </c>
      <c r="C53" s="22">
        <v>95</v>
      </c>
      <c r="D53" s="22"/>
      <c r="E53" s="41">
        <v>61</v>
      </c>
      <c r="F53" s="23">
        <v>92</v>
      </c>
      <c r="G53" s="23"/>
      <c r="H53" s="24">
        <f>MAX(F53:G53)</f>
        <v>92</v>
      </c>
      <c r="I53" s="22"/>
      <c r="J53" s="22">
        <f t="shared" si="17"/>
        <v>248</v>
      </c>
      <c r="K53" s="2">
        <f t="shared" si="18"/>
        <v>3</v>
      </c>
      <c r="L53" s="2"/>
      <c r="M53" s="2"/>
      <c r="N53" s="2"/>
      <c r="O53" s="2">
        <f t="shared" si="19"/>
        <v>1</v>
      </c>
      <c r="P53" s="2">
        <f t="shared" si="20"/>
        <v>0</v>
      </c>
      <c r="Q53" s="2">
        <f t="shared" si="21"/>
        <v>1</v>
      </c>
      <c r="R53" s="2">
        <f t="shared" si="22"/>
        <v>1</v>
      </c>
      <c r="S53" s="2">
        <f t="shared" si="23"/>
        <v>0</v>
      </c>
      <c r="T53" s="2">
        <f t="shared" si="24"/>
        <v>3</v>
      </c>
      <c r="U53" s="22">
        <f t="shared" ref="U53:U74" si="25">J53</f>
        <v>248</v>
      </c>
      <c r="V53" s="41" t="s">
        <v>629</v>
      </c>
    </row>
    <row r="54" spans="1:22" customFormat="1">
      <c r="A54" s="3" t="s">
        <v>265</v>
      </c>
      <c r="B54" s="3" t="s">
        <v>10</v>
      </c>
      <c r="C54" s="22">
        <v>86</v>
      </c>
      <c r="D54" s="22">
        <v>76.92307692307692</v>
      </c>
      <c r="E54" s="22">
        <v>61</v>
      </c>
      <c r="F54" s="23"/>
      <c r="G54" s="23"/>
      <c r="H54" s="24"/>
      <c r="I54" s="22"/>
      <c r="J54" s="22">
        <f t="shared" si="17"/>
        <v>223.92307692307691</v>
      </c>
      <c r="K54" s="2">
        <f t="shared" si="18"/>
        <v>3</v>
      </c>
      <c r="L54" s="2"/>
      <c r="M54" s="2"/>
      <c r="N54" s="2"/>
      <c r="O54" s="2">
        <f t="shared" si="19"/>
        <v>1</v>
      </c>
      <c r="P54" s="2">
        <f t="shared" si="20"/>
        <v>1</v>
      </c>
      <c r="Q54" s="2">
        <f t="shared" si="21"/>
        <v>1</v>
      </c>
      <c r="R54" s="2">
        <f t="shared" si="22"/>
        <v>0</v>
      </c>
      <c r="S54" s="2">
        <f t="shared" si="23"/>
        <v>0</v>
      </c>
      <c r="T54" s="2">
        <f t="shared" si="24"/>
        <v>3</v>
      </c>
      <c r="U54" s="22">
        <f t="shared" si="25"/>
        <v>223.92307692307691</v>
      </c>
      <c r="V54" s="41" t="s">
        <v>629</v>
      </c>
    </row>
    <row r="55" spans="1:22" customFormat="1">
      <c r="A55" s="3" t="s">
        <v>594</v>
      </c>
      <c r="B55" s="3" t="s">
        <v>224</v>
      </c>
      <c r="C55" s="22">
        <v>88</v>
      </c>
      <c r="D55" s="22">
        <v>49</v>
      </c>
      <c r="E55" s="22"/>
      <c r="F55" s="23">
        <v>72</v>
      </c>
      <c r="G55" s="23"/>
      <c r="H55" s="24">
        <f>MAX(F55:G55)</f>
        <v>72</v>
      </c>
      <c r="I55" s="65">
        <v>47</v>
      </c>
      <c r="J55" s="22">
        <f t="shared" si="17"/>
        <v>256</v>
      </c>
      <c r="K55" s="2">
        <f t="shared" si="18"/>
        <v>4</v>
      </c>
      <c r="L55" s="2"/>
      <c r="M55" s="2"/>
      <c r="N55" s="2"/>
      <c r="O55" s="2">
        <f t="shared" si="19"/>
        <v>1</v>
      </c>
      <c r="P55" s="2">
        <f t="shared" si="20"/>
        <v>1</v>
      </c>
      <c r="Q55" s="2">
        <f t="shared" si="21"/>
        <v>0</v>
      </c>
      <c r="R55" s="2">
        <f t="shared" si="22"/>
        <v>1</v>
      </c>
      <c r="S55" s="2">
        <f t="shared" si="23"/>
        <v>0</v>
      </c>
      <c r="T55" s="2">
        <f t="shared" si="24"/>
        <v>3</v>
      </c>
      <c r="U55" s="22">
        <f>J55-MIN(C55:E55,H55:I55)</f>
        <v>209</v>
      </c>
      <c r="V55" s="41" t="s">
        <v>629</v>
      </c>
    </row>
    <row r="56" spans="1:22" customFormat="1">
      <c r="A56" s="3" t="s">
        <v>211</v>
      </c>
      <c r="B56" s="3" t="s">
        <v>135</v>
      </c>
      <c r="C56" s="22">
        <v>100</v>
      </c>
      <c r="D56" s="22">
        <v>97.435897435897431</v>
      </c>
      <c r="E56" s="22"/>
      <c r="F56" s="23"/>
      <c r="G56" s="23"/>
      <c r="H56" s="24"/>
      <c r="I56" s="22"/>
      <c r="J56" s="22">
        <f t="shared" si="17"/>
        <v>197.43589743589743</v>
      </c>
      <c r="K56" s="2">
        <f t="shared" si="18"/>
        <v>2</v>
      </c>
      <c r="L56" s="2"/>
      <c r="M56" s="2"/>
      <c r="N56" s="2"/>
      <c r="O56" s="2">
        <f t="shared" si="19"/>
        <v>1</v>
      </c>
      <c r="P56" s="2">
        <f t="shared" si="20"/>
        <v>1</v>
      </c>
      <c r="Q56" s="2">
        <f t="shared" si="21"/>
        <v>0</v>
      </c>
      <c r="R56" s="2">
        <f t="shared" si="22"/>
        <v>0</v>
      </c>
      <c r="S56" s="2">
        <f t="shared" si="23"/>
        <v>0</v>
      </c>
      <c r="T56" s="2">
        <f t="shared" si="24"/>
        <v>2</v>
      </c>
      <c r="U56" s="22">
        <f t="shared" si="25"/>
        <v>197.43589743589743</v>
      </c>
      <c r="V56" s="50" t="s">
        <v>631</v>
      </c>
    </row>
    <row r="57" spans="1:22" customFormat="1">
      <c r="A57" s="3" t="s">
        <v>588</v>
      </c>
      <c r="B57" s="3" t="s">
        <v>122</v>
      </c>
      <c r="C57" s="22">
        <v>78</v>
      </c>
      <c r="D57" s="65">
        <v>58</v>
      </c>
      <c r="E57" s="22"/>
      <c r="F57" s="23"/>
      <c r="G57" s="23"/>
      <c r="H57" s="24"/>
      <c r="I57" s="22"/>
      <c r="J57" s="22">
        <f t="shared" si="17"/>
        <v>136</v>
      </c>
      <c r="K57" s="2">
        <f t="shared" si="18"/>
        <v>2</v>
      </c>
      <c r="L57" s="2"/>
      <c r="M57" s="2"/>
      <c r="N57" s="2"/>
      <c r="O57" s="2">
        <f t="shared" si="19"/>
        <v>1</v>
      </c>
      <c r="P57" s="2">
        <f t="shared" si="20"/>
        <v>1</v>
      </c>
      <c r="Q57" s="2">
        <f t="shared" si="21"/>
        <v>0</v>
      </c>
      <c r="R57" s="2">
        <f t="shared" si="22"/>
        <v>0</v>
      </c>
      <c r="S57" s="2">
        <f t="shared" si="23"/>
        <v>0</v>
      </c>
      <c r="T57" s="2">
        <f t="shared" si="24"/>
        <v>2</v>
      </c>
      <c r="U57" s="22">
        <f t="shared" si="25"/>
        <v>136</v>
      </c>
      <c r="V57" s="50" t="s">
        <v>631</v>
      </c>
    </row>
    <row r="58" spans="1:22" customFormat="1">
      <c r="A58" s="3" t="s">
        <v>234</v>
      </c>
      <c r="B58" s="3" t="s">
        <v>21</v>
      </c>
      <c r="C58" s="22">
        <v>63</v>
      </c>
      <c r="D58" s="22"/>
      <c r="E58" s="22"/>
      <c r="F58" s="23"/>
      <c r="G58" s="23"/>
      <c r="H58" s="24"/>
      <c r="I58" s="22">
        <v>66.666666666666671</v>
      </c>
      <c r="J58" s="22">
        <f t="shared" si="17"/>
        <v>129.66666666666669</v>
      </c>
      <c r="K58" s="2">
        <f t="shared" si="18"/>
        <v>2</v>
      </c>
      <c r="L58" s="2"/>
      <c r="M58" s="2"/>
      <c r="N58" s="2"/>
      <c r="O58" s="2">
        <f t="shared" si="19"/>
        <v>1</v>
      </c>
      <c r="P58" s="2">
        <f t="shared" si="20"/>
        <v>0</v>
      </c>
      <c r="Q58" s="2">
        <f t="shared" si="21"/>
        <v>0</v>
      </c>
      <c r="R58" s="2">
        <f t="shared" si="22"/>
        <v>0</v>
      </c>
      <c r="S58" s="2">
        <f t="shared" si="23"/>
        <v>1</v>
      </c>
      <c r="T58" s="2">
        <f t="shared" si="24"/>
        <v>2</v>
      </c>
      <c r="U58" s="22">
        <f t="shared" si="25"/>
        <v>129.66666666666669</v>
      </c>
      <c r="V58" s="52" t="s">
        <v>630</v>
      </c>
    </row>
    <row r="59" spans="1:22" customFormat="1">
      <c r="A59" s="3" t="s">
        <v>589</v>
      </c>
      <c r="B59" s="3" t="s">
        <v>93</v>
      </c>
      <c r="C59" s="22"/>
      <c r="D59" s="22"/>
      <c r="E59" s="22">
        <v>69</v>
      </c>
      <c r="F59" s="23">
        <v>38</v>
      </c>
      <c r="G59" s="23"/>
      <c r="H59" s="24">
        <f>MAX(F59:G59)</f>
        <v>38</v>
      </c>
      <c r="I59" s="22">
        <v>6.666666666666667</v>
      </c>
      <c r="J59" s="22">
        <f t="shared" si="17"/>
        <v>113.66666666666667</v>
      </c>
      <c r="K59" s="2">
        <f t="shared" si="18"/>
        <v>3</v>
      </c>
      <c r="L59" s="2"/>
      <c r="M59" s="2"/>
      <c r="N59" s="2"/>
      <c r="O59" s="2">
        <f t="shared" si="19"/>
        <v>0</v>
      </c>
      <c r="P59" s="2">
        <f t="shared" si="20"/>
        <v>0</v>
      </c>
      <c r="Q59" s="2">
        <f t="shared" si="21"/>
        <v>1</v>
      </c>
      <c r="R59" s="2">
        <f t="shared" si="22"/>
        <v>0</v>
      </c>
      <c r="S59" s="2">
        <f t="shared" si="23"/>
        <v>0</v>
      </c>
      <c r="T59" s="2">
        <f t="shared" si="24"/>
        <v>1</v>
      </c>
      <c r="U59" s="22">
        <f t="shared" si="25"/>
        <v>113.66666666666667</v>
      </c>
      <c r="V59" s="2" t="s">
        <v>636</v>
      </c>
    </row>
    <row r="60" spans="1:22" customFormat="1">
      <c r="A60" s="3" t="s">
        <v>562</v>
      </c>
      <c r="B60" s="3" t="s">
        <v>25</v>
      </c>
      <c r="C60" s="22"/>
      <c r="D60" s="22"/>
      <c r="E60" s="22">
        <v>30</v>
      </c>
      <c r="F60" s="23">
        <v>76</v>
      </c>
      <c r="G60" s="23"/>
      <c r="H60" s="24">
        <f>MAX(F60:G60)</f>
        <v>76</v>
      </c>
      <c r="I60" s="22"/>
      <c r="J60" s="22">
        <f t="shared" si="17"/>
        <v>106</v>
      </c>
      <c r="K60" s="2">
        <f t="shared" si="18"/>
        <v>2</v>
      </c>
      <c r="L60" s="2"/>
      <c r="M60" s="2"/>
      <c r="N60" s="2"/>
      <c r="O60" s="2">
        <f t="shared" si="19"/>
        <v>0</v>
      </c>
      <c r="P60" s="2">
        <f t="shared" si="20"/>
        <v>0</v>
      </c>
      <c r="Q60" s="2">
        <f t="shared" si="21"/>
        <v>0</v>
      </c>
      <c r="R60" s="2">
        <f t="shared" si="22"/>
        <v>1</v>
      </c>
      <c r="S60" s="2">
        <f t="shared" si="23"/>
        <v>0</v>
      </c>
      <c r="T60" s="2">
        <f t="shared" si="24"/>
        <v>1</v>
      </c>
      <c r="U60" s="22">
        <f t="shared" si="25"/>
        <v>106</v>
      </c>
      <c r="V60" s="50" t="s">
        <v>631</v>
      </c>
    </row>
    <row r="61" spans="1:22" customFormat="1">
      <c r="A61" s="3" t="s">
        <v>232</v>
      </c>
      <c r="B61" s="3" t="s">
        <v>551</v>
      </c>
      <c r="C61" s="22">
        <v>77</v>
      </c>
      <c r="D61" s="65">
        <v>38</v>
      </c>
      <c r="E61" s="22"/>
      <c r="F61" s="23"/>
      <c r="G61" s="23"/>
      <c r="H61" s="24"/>
      <c r="I61" s="22"/>
      <c r="J61" s="22">
        <f t="shared" si="17"/>
        <v>115</v>
      </c>
      <c r="K61" s="2">
        <f t="shared" si="18"/>
        <v>2</v>
      </c>
      <c r="L61" s="2"/>
      <c r="M61" s="2"/>
      <c r="N61" s="2"/>
      <c r="O61" s="2">
        <f t="shared" si="19"/>
        <v>1</v>
      </c>
      <c r="P61" s="2">
        <f t="shared" si="20"/>
        <v>0</v>
      </c>
      <c r="Q61" s="2">
        <f t="shared" si="21"/>
        <v>0</v>
      </c>
      <c r="R61" s="2">
        <f t="shared" si="22"/>
        <v>0</v>
      </c>
      <c r="S61" s="2">
        <f t="shared" si="23"/>
        <v>0</v>
      </c>
      <c r="T61" s="2">
        <f t="shared" si="24"/>
        <v>1</v>
      </c>
      <c r="U61" s="22">
        <f t="shared" si="25"/>
        <v>115</v>
      </c>
      <c r="V61" s="2" t="s">
        <v>636</v>
      </c>
    </row>
    <row r="62" spans="1:22" customFormat="1">
      <c r="A62" s="3" t="s">
        <v>592</v>
      </c>
      <c r="B62" s="3" t="s">
        <v>593</v>
      </c>
      <c r="C62" s="22">
        <v>67</v>
      </c>
      <c r="D62" s="22">
        <v>22</v>
      </c>
      <c r="E62" s="22"/>
      <c r="F62" s="23"/>
      <c r="G62" s="23"/>
      <c r="H62" s="24"/>
      <c r="I62" s="22"/>
      <c r="J62" s="22">
        <f t="shared" si="17"/>
        <v>89</v>
      </c>
      <c r="K62" s="2">
        <f t="shared" si="18"/>
        <v>2</v>
      </c>
      <c r="L62" s="2"/>
      <c r="M62" s="2"/>
      <c r="N62" s="2"/>
      <c r="O62" s="2">
        <f t="shared" si="19"/>
        <v>1</v>
      </c>
      <c r="P62" s="2">
        <f t="shared" si="20"/>
        <v>0</v>
      </c>
      <c r="Q62" s="2">
        <f t="shared" si="21"/>
        <v>0</v>
      </c>
      <c r="R62" s="2">
        <f t="shared" si="22"/>
        <v>0</v>
      </c>
      <c r="S62" s="2">
        <f t="shared" si="23"/>
        <v>0</v>
      </c>
      <c r="T62" s="2">
        <f t="shared" si="24"/>
        <v>1</v>
      </c>
      <c r="U62" s="22">
        <f t="shared" si="25"/>
        <v>89</v>
      </c>
      <c r="V62" s="2" t="s">
        <v>636</v>
      </c>
    </row>
    <row r="63" spans="1:22" customFormat="1">
      <c r="A63" s="3" t="s">
        <v>488</v>
      </c>
      <c r="B63" s="3" t="s">
        <v>42</v>
      </c>
      <c r="C63" s="22"/>
      <c r="D63" s="22"/>
      <c r="E63" s="22"/>
      <c r="F63" s="23">
        <v>79</v>
      </c>
      <c r="G63" s="23"/>
      <c r="H63" s="24">
        <f>MAX(F63:G63)</f>
        <v>79</v>
      </c>
      <c r="I63" s="22"/>
      <c r="J63" s="22">
        <f t="shared" si="17"/>
        <v>79</v>
      </c>
      <c r="K63" s="2">
        <f t="shared" si="18"/>
        <v>1</v>
      </c>
      <c r="L63" s="2"/>
      <c r="M63" s="2"/>
      <c r="N63" s="2"/>
      <c r="O63" s="2">
        <f t="shared" si="19"/>
        <v>0</v>
      </c>
      <c r="P63" s="2">
        <f t="shared" si="20"/>
        <v>0</v>
      </c>
      <c r="Q63" s="2">
        <f t="shared" si="21"/>
        <v>0</v>
      </c>
      <c r="R63" s="2">
        <f t="shared" si="22"/>
        <v>1</v>
      </c>
      <c r="S63" s="2">
        <f t="shared" si="23"/>
        <v>0</v>
      </c>
      <c r="T63" s="2">
        <f t="shared" si="24"/>
        <v>1</v>
      </c>
      <c r="U63" s="22">
        <f t="shared" si="25"/>
        <v>79</v>
      </c>
      <c r="V63" s="2" t="s">
        <v>636</v>
      </c>
    </row>
    <row r="64" spans="1:22" customFormat="1">
      <c r="A64" s="3" t="s">
        <v>559</v>
      </c>
      <c r="B64" s="3" t="s">
        <v>560</v>
      </c>
      <c r="C64" s="22">
        <v>61</v>
      </c>
      <c r="D64" s="22"/>
      <c r="E64" s="22"/>
      <c r="F64" s="23"/>
      <c r="G64" s="23"/>
      <c r="H64" s="24"/>
      <c r="I64" s="22"/>
      <c r="J64" s="22">
        <f t="shared" si="17"/>
        <v>61</v>
      </c>
      <c r="K64" s="2">
        <f t="shared" si="18"/>
        <v>1</v>
      </c>
      <c r="L64" s="2"/>
      <c r="M64" s="2"/>
      <c r="N64" s="2"/>
      <c r="O64" s="2">
        <f t="shared" si="19"/>
        <v>1</v>
      </c>
      <c r="P64" s="2">
        <f t="shared" si="20"/>
        <v>0</v>
      </c>
      <c r="Q64" s="2">
        <f t="shared" si="21"/>
        <v>0</v>
      </c>
      <c r="R64" s="2">
        <f t="shared" si="22"/>
        <v>0</v>
      </c>
      <c r="S64" s="2">
        <f t="shared" si="23"/>
        <v>0</v>
      </c>
      <c r="T64" s="2">
        <f t="shared" si="24"/>
        <v>1</v>
      </c>
      <c r="U64" s="22">
        <f t="shared" si="25"/>
        <v>61</v>
      </c>
      <c r="V64" s="50" t="s">
        <v>631</v>
      </c>
    </row>
    <row r="65" spans="1:22">
      <c r="A65" s="3" t="s">
        <v>558</v>
      </c>
      <c r="B65" s="3" t="s">
        <v>61</v>
      </c>
      <c r="C65" s="22">
        <v>34</v>
      </c>
      <c r="D65" s="22">
        <v>17.307692307692307</v>
      </c>
      <c r="E65" s="22"/>
      <c r="F65" s="23"/>
      <c r="G65" s="23"/>
      <c r="H65" s="24"/>
      <c r="I65" s="22">
        <v>33.333333333333336</v>
      </c>
      <c r="J65" s="22">
        <f t="shared" si="17"/>
        <v>84.641025641025635</v>
      </c>
      <c r="K65" s="2">
        <f t="shared" si="18"/>
        <v>3</v>
      </c>
      <c r="L65" s="2"/>
      <c r="M65" s="2"/>
      <c r="N65" s="2"/>
      <c r="O65" s="2">
        <f t="shared" si="19"/>
        <v>0</v>
      </c>
      <c r="P65" s="2">
        <f t="shared" si="20"/>
        <v>0</v>
      </c>
      <c r="Q65" s="2">
        <f t="shared" si="21"/>
        <v>0</v>
      </c>
      <c r="R65" s="2">
        <f t="shared" si="22"/>
        <v>0</v>
      </c>
      <c r="S65" s="2">
        <f t="shared" si="23"/>
        <v>0</v>
      </c>
      <c r="T65" s="2">
        <f t="shared" si="24"/>
        <v>0</v>
      </c>
      <c r="U65" s="22">
        <f t="shared" si="25"/>
        <v>84.641025641025635</v>
      </c>
      <c r="V65" s="2" t="s">
        <v>636</v>
      </c>
    </row>
    <row r="66" spans="1:22">
      <c r="A66" s="3" t="s">
        <v>521</v>
      </c>
      <c r="B66" s="3" t="s">
        <v>23</v>
      </c>
      <c r="C66" s="22">
        <v>25</v>
      </c>
      <c r="D66" s="22">
        <v>19</v>
      </c>
      <c r="E66" s="22">
        <v>35</v>
      </c>
      <c r="F66" s="23"/>
      <c r="G66" s="23"/>
      <c r="H66" s="24"/>
      <c r="I66" s="22"/>
      <c r="J66" s="22">
        <f t="shared" si="17"/>
        <v>79</v>
      </c>
      <c r="K66" s="2">
        <f t="shared" si="18"/>
        <v>3</v>
      </c>
      <c r="L66" s="2"/>
      <c r="M66" s="2"/>
      <c r="N66" s="2"/>
      <c r="O66" s="2">
        <f t="shared" si="19"/>
        <v>0</v>
      </c>
      <c r="P66" s="2">
        <f t="shared" si="20"/>
        <v>0</v>
      </c>
      <c r="Q66" s="2">
        <f t="shared" si="21"/>
        <v>0</v>
      </c>
      <c r="R66" s="2">
        <f t="shared" si="22"/>
        <v>0</v>
      </c>
      <c r="S66" s="2">
        <f t="shared" si="23"/>
        <v>0</v>
      </c>
      <c r="T66" s="2">
        <f t="shared" si="24"/>
        <v>0</v>
      </c>
      <c r="U66" s="22">
        <f t="shared" si="25"/>
        <v>79</v>
      </c>
      <c r="V66" s="2" t="s">
        <v>636</v>
      </c>
    </row>
    <row r="67" spans="1:22">
      <c r="A67" s="3" t="s">
        <v>511</v>
      </c>
      <c r="B67" s="3" t="s">
        <v>512</v>
      </c>
      <c r="C67" s="22">
        <v>9</v>
      </c>
      <c r="D67" s="22">
        <v>7.6923076923076925</v>
      </c>
      <c r="E67" s="22">
        <v>30</v>
      </c>
      <c r="F67" s="23"/>
      <c r="G67" s="23"/>
      <c r="H67" s="24"/>
      <c r="I67" s="22"/>
      <c r="J67" s="22">
        <f t="shared" si="17"/>
        <v>46.692307692307693</v>
      </c>
      <c r="K67" s="2">
        <f t="shared" si="18"/>
        <v>3</v>
      </c>
      <c r="L67" s="2"/>
      <c r="M67" s="2"/>
      <c r="N67" s="2"/>
      <c r="O67" s="2">
        <f t="shared" si="19"/>
        <v>0</v>
      </c>
      <c r="P67" s="2">
        <f t="shared" si="20"/>
        <v>0</v>
      </c>
      <c r="Q67" s="2">
        <f t="shared" si="21"/>
        <v>0</v>
      </c>
      <c r="R67" s="2">
        <f t="shared" si="22"/>
        <v>0</v>
      </c>
      <c r="S67" s="2">
        <f t="shared" si="23"/>
        <v>0</v>
      </c>
      <c r="T67" s="2">
        <f t="shared" si="24"/>
        <v>0</v>
      </c>
      <c r="U67" s="22">
        <f t="shared" si="25"/>
        <v>46.692307692307693</v>
      </c>
      <c r="V67" s="2" t="s">
        <v>636</v>
      </c>
    </row>
    <row r="68" spans="1:22">
      <c r="A68" s="3" t="s">
        <v>587</v>
      </c>
      <c r="B68" s="3" t="s">
        <v>10</v>
      </c>
      <c r="C68" s="22">
        <v>33</v>
      </c>
      <c r="D68" s="22"/>
      <c r="E68" s="22"/>
      <c r="F68" s="23"/>
      <c r="G68" s="23"/>
      <c r="H68" s="24"/>
      <c r="I68" s="22"/>
      <c r="J68" s="22">
        <f t="shared" si="17"/>
        <v>33</v>
      </c>
      <c r="K68" s="2">
        <f t="shared" si="18"/>
        <v>1</v>
      </c>
      <c r="L68" s="2"/>
      <c r="M68" s="2"/>
      <c r="N68" s="2"/>
      <c r="O68" s="2">
        <f t="shared" si="19"/>
        <v>0</v>
      </c>
      <c r="P68" s="2">
        <f t="shared" si="20"/>
        <v>0</v>
      </c>
      <c r="Q68" s="2">
        <f t="shared" si="21"/>
        <v>0</v>
      </c>
      <c r="R68" s="2">
        <f t="shared" si="22"/>
        <v>0</v>
      </c>
      <c r="S68" s="2">
        <f t="shared" si="23"/>
        <v>0</v>
      </c>
      <c r="T68" s="2">
        <f t="shared" si="24"/>
        <v>0</v>
      </c>
      <c r="U68" s="22">
        <f t="shared" si="25"/>
        <v>33</v>
      </c>
      <c r="V68" s="2" t="s">
        <v>636</v>
      </c>
    </row>
    <row r="69" spans="1:22">
      <c r="A69" s="3" t="s">
        <v>552</v>
      </c>
      <c r="B69" s="3" t="s">
        <v>36</v>
      </c>
      <c r="C69" s="22"/>
      <c r="D69" s="22"/>
      <c r="E69" s="22">
        <v>19</v>
      </c>
      <c r="F69" s="23"/>
      <c r="G69" s="23"/>
      <c r="H69" s="24"/>
      <c r="I69" s="22"/>
      <c r="J69" s="22">
        <f t="shared" si="17"/>
        <v>19</v>
      </c>
      <c r="K69" s="2">
        <f t="shared" si="18"/>
        <v>1</v>
      </c>
      <c r="L69" s="2"/>
      <c r="M69" s="2"/>
      <c r="N69" s="2"/>
      <c r="O69" s="2">
        <f t="shared" si="19"/>
        <v>0</v>
      </c>
      <c r="P69" s="2">
        <f t="shared" si="20"/>
        <v>0</v>
      </c>
      <c r="Q69" s="2">
        <f t="shared" si="21"/>
        <v>0</v>
      </c>
      <c r="R69" s="2">
        <f t="shared" si="22"/>
        <v>0</v>
      </c>
      <c r="S69" s="2">
        <f t="shared" si="23"/>
        <v>0</v>
      </c>
      <c r="T69" s="2">
        <f t="shared" si="24"/>
        <v>0</v>
      </c>
      <c r="U69" s="22">
        <f t="shared" si="25"/>
        <v>19</v>
      </c>
      <c r="V69" s="50" t="s">
        <v>631</v>
      </c>
    </row>
    <row r="70" spans="1:22">
      <c r="A70" s="3" t="s">
        <v>543</v>
      </c>
      <c r="B70" s="3" t="s">
        <v>312</v>
      </c>
      <c r="C70" s="22"/>
      <c r="D70" s="22">
        <v>0</v>
      </c>
      <c r="E70" s="22"/>
      <c r="F70" s="23"/>
      <c r="G70" s="23"/>
      <c r="H70" s="24"/>
      <c r="I70" s="22"/>
      <c r="J70" s="22">
        <f t="shared" si="17"/>
        <v>0</v>
      </c>
      <c r="K70" s="2">
        <f t="shared" si="18"/>
        <v>1</v>
      </c>
      <c r="L70" s="2"/>
      <c r="M70" s="2"/>
      <c r="N70" s="2"/>
      <c r="O70" s="2">
        <f t="shared" si="19"/>
        <v>0</v>
      </c>
      <c r="P70" s="2">
        <f t="shared" si="20"/>
        <v>0</v>
      </c>
      <c r="Q70" s="2">
        <f t="shared" si="21"/>
        <v>0</v>
      </c>
      <c r="R70" s="2">
        <f t="shared" si="22"/>
        <v>0</v>
      </c>
      <c r="S70" s="2">
        <f t="shared" si="23"/>
        <v>0</v>
      </c>
      <c r="T70" s="2">
        <f t="shared" si="24"/>
        <v>0</v>
      </c>
      <c r="U70" s="22">
        <f t="shared" si="25"/>
        <v>0</v>
      </c>
      <c r="V70" s="2" t="s">
        <v>636</v>
      </c>
    </row>
    <row r="71" spans="1:22">
      <c r="A71" s="3" t="s">
        <v>267</v>
      </c>
      <c r="B71" s="3" t="s">
        <v>15</v>
      </c>
      <c r="C71" s="22"/>
      <c r="D71" s="22">
        <v>0</v>
      </c>
      <c r="E71" s="22"/>
      <c r="F71" s="23"/>
      <c r="G71" s="23"/>
      <c r="H71" s="24"/>
      <c r="I71" s="22"/>
      <c r="J71" s="22">
        <f t="shared" si="17"/>
        <v>0</v>
      </c>
      <c r="K71" s="2">
        <f t="shared" si="18"/>
        <v>1</v>
      </c>
      <c r="L71" s="2"/>
      <c r="M71" s="2"/>
      <c r="N71" s="2"/>
      <c r="O71" s="2">
        <f t="shared" si="19"/>
        <v>0</v>
      </c>
      <c r="P71" s="2">
        <f t="shared" si="20"/>
        <v>0</v>
      </c>
      <c r="Q71" s="2">
        <f t="shared" si="21"/>
        <v>0</v>
      </c>
      <c r="R71" s="2">
        <f t="shared" si="22"/>
        <v>0</v>
      </c>
      <c r="S71" s="2">
        <f t="shared" si="23"/>
        <v>0</v>
      </c>
      <c r="T71" s="2">
        <f t="shared" si="24"/>
        <v>0</v>
      </c>
      <c r="U71" s="22">
        <f t="shared" si="25"/>
        <v>0</v>
      </c>
      <c r="V71" s="2" t="s">
        <v>636</v>
      </c>
    </row>
    <row r="72" spans="1:22">
      <c r="A72" s="3" t="s">
        <v>590</v>
      </c>
      <c r="B72" s="3" t="s">
        <v>34</v>
      </c>
      <c r="C72" s="22"/>
      <c r="D72" s="22"/>
      <c r="E72" s="22"/>
      <c r="F72" s="23"/>
      <c r="G72" s="23"/>
      <c r="H72" s="24"/>
      <c r="I72" s="22"/>
      <c r="J72" s="22">
        <f t="shared" si="17"/>
        <v>0</v>
      </c>
      <c r="K72" s="2">
        <f t="shared" si="18"/>
        <v>0</v>
      </c>
      <c r="L72" s="2"/>
      <c r="M72" s="2"/>
      <c r="N72" s="2"/>
      <c r="O72" s="2">
        <f t="shared" si="19"/>
        <v>0</v>
      </c>
      <c r="P72" s="2">
        <f t="shared" si="20"/>
        <v>0</v>
      </c>
      <c r="Q72" s="2">
        <f t="shared" si="21"/>
        <v>0</v>
      </c>
      <c r="R72" s="2">
        <f t="shared" si="22"/>
        <v>0</v>
      </c>
      <c r="S72" s="2">
        <f t="shared" si="23"/>
        <v>0</v>
      </c>
      <c r="T72" s="2">
        <f t="shared" si="24"/>
        <v>0</v>
      </c>
      <c r="U72" s="22">
        <f t="shared" si="25"/>
        <v>0</v>
      </c>
      <c r="V72" s="2" t="s">
        <v>636</v>
      </c>
    </row>
    <row r="73" spans="1:22">
      <c r="A73" s="3" t="s">
        <v>273</v>
      </c>
      <c r="B73" s="3" t="s">
        <v>283</v>
      </c>
      <c r="C73" s="22"/>
      <c r="D73" s="22"/>
      <c r="E73" s="22"/>
      <c r="F73" s="23"/>
      <c r="G73" s="23"/>
      <c r="H73" s="2"/>
      <c r="I73" s="22"/>
      <c r="J73" s="22">
        <f t="shared" si="17"/>
        <v>0</v>
      </c>
      <c r="K73" s="2">
        <f t="shared" si="18"/>
        <v>0</v>
      </c>
      <c r="L73" s="2"/>
      <c r="M73" s="2"/>
      <c r="N73" s="2"/>
      <c r="O73" s="2">
        <f t="shared" si="19"/>
        <v>0</v>
      </c>
      <c r="P73" s="2">
        <f t="shared" si="20"/>
        <v>0</v>
      </c>
      <c r="Q73" s="2">
        <f t="shared" si="21"/>
        <v>0</v>
      </c>
      <c r="R73" s="2">
        <f t="shared" si="22"/>
        <v>0</v>
      </c>
      <c r="S73" s="2">
        <f t="shared" si="23"/>
        <v>0</v>
      </c>
      <c r="T73" s="2">
        <f t="shared" si="24"/>
        <v>0</v>
      </c>
      <c r="U73" s="22">
        <f t="shared" si="25"/>
        <v>0</v>
      </c>
      <c r="V73" s="50" t="s">
        <v>631</v>
      </c>
    </row>
    <row r="74" spans="1:22">
      <c r="A74" s="55" t="s">
        <v>625</v>
      </c>
      <c r="B74" s="3" t="s">
        <v>114</v>
      </c>
      <c r="C74" s="22"/>
      <c r="D74" s="22"/>
      <c r="E74" s="22"/>
      <c r="F74" s="23"/>
      <c r="G74" s="23"/>
      <c r="H74" s="2"/>
      <c r="I74" s="22"/>
      <c r="J74" s="22">
        <f t="shared" si="17"/>
        <v>0</v>
      </c>
      <c r="K74" s="2">
        <f t="shared" si="18"/>
        <v>0</v>
      </c>
      <c r="L74" s="2"/>
      <c r="M74" s="2"/>
      <c r="N74" s="2"/>
      <c r="O74" s="2">
        <f t="shared" si="19"/>
        <v>0</v>
      </c>
      <c r="P74" s="2">
        <f t="shared" si="20"/>
        <v>0</v>
      </c>
      <c r="Q74" s="2">
        <f t="shared" si="21"/>
        <v>0</v>
      </c>
      <c r="R74" s="2">
        <f t="shared" si="22"/>
        <v>0</v>
      </c>
      <c r="S74" s="2">
        <f t="shared" si="23"/>
        <v>0</v>
      </c>
      <c r="T74" s="2">
        <f t="shared" si="24"/>
        <v>0</v>
      </c>
      <c r="U74" s="22">
        <f t="shared" si="25"/>
        <v>0</v>
      </c>
      <c r="V74" s="50" t="s">
        <v>631</v>
      </c>
    </row>
    <row r="75" spans="1:22">
      <c r="F75" s="44"/>
      <c r="G75" s="44"/>
    </row>
    <row r="76" spans="1:22">
      <c r="F76" s="44"/>
      <c r="G76" s="44"/>
      <c r="O76" s="9" t="s">
        <v>613</v>
      </c>
      <c r="P76" s="9" t="s">
        <v>618</v>
      </c>
      <c r="Q76" s="9" t="s">
        <v>613</v>
      </c>
      <c r="R76" s="9" t="s">
        <v>628</v>
      </c>
      <c r="S76" s="9" t="s">
        <v>613</v>
      </c>
    </row>
    <row r="77" spans="1:22">
      <c r="F77" s="44"/>
      <c r="G77" s="44"/>
    </row>
    <row r="78" spans="1:22">
      <c r="F78" s="44"/>
      <c r="G78" s="44"/>
    </row>
    <row r="79" spans="1:22">
      <c r="F79" s="44"/>
      <c r="G79" s="44"/>
    </row>
    <row r="80" spans="1:22">
      <c r="F80" s="44"/>
      <c r="G80" s="44"/>
    </row>
    <row r="81" spans="6:7">
      <c r="F81" s="44"/>
      <c r="G81" s="44"/>
    </row>
    <row r="82" spans="6:7">
      <c r="F82" s="44"/>
      <c r="G82" s="44"/>
    </row>
    <row r="83" spans="6:7">
      <c r="F83" s="44"/>
      <c r="G83" s="44"/>
    </row>
    <row r="84" spans="6:7">
      <c r="F84" s="44"/>
      <c r="G84" s="44"/>
    </row>
    <row r="85" spans="6:7">
      <c r="F85" s="44"/>
      <c r="G85" s="44"/>
    </row>
    <row r="86" spans="6:7">
      <c r="F86" s="44"/>
      <c r="G86" s="44"/>
    </row>
    <row r="87" spans="6:7">
      <c r="F87" s="44"/>
      <c r="G87" s="44"/>
    </row>
    <row r="88" spans="6:7">
      <c r="F88" s="44"/>
      <c r="G88" s="44"/>
    </row>
    <row r="89" spans="6:7">
      <c r="F89" s="44"/>
      <c r="G89" s="44"/>
    </row>
    <row r="90" spans="6:7">
      <c r="F90" s="44"/>
      <c r="G90" s="44"/>
    </row>
    <row r="91" spans="6:7">
      <c r="F91" s="44"/>
      <c r="G91" s="44"/>
    </row>
    <row r="92" spans="6:7">
      <c r="F92" s="44"/>
      <c r="G92" s="44"/>
    </row>
    <row r="93" spans="6:7">
      <c r="F93" s="44"/>
      <c r="G93" s="44"/>
    </row>
    <row r="94" spans="6:7">
      <c r="F94" s="44"/>
      <c r="G94" s="44"/>
    </row>
    <row r="95" spans="6:7">
      <c r="F95" s="44"/>
      <c r="G95" s="44"/>
    </row>
    <row r="96" spans="6:7">
      <c r="F96" s="44"/>
      <c r="G96" s="44"/>
    </row>
    <row r="97" spans="6:7">
      <c r="F97" s="44"/>
      <c r="G97" s="44"/>
    </row>
    <row r="98" spans="6:7">
      <c r="F98" s="44"/>
      <c r="G98" s="44"/>
    </row>
    <row r="99" spans="6:7">
      <c r="F99" s="44"/>
      <c r="G99" s="44"/>
    </row>
    <row r="100" spans="6:7">
      <c r="F100" s="44"/>
      <c r="G100" s="44"/>
    </row>
    <row r="101" spans="6:7">
      <c r="F101" s="44"/>
      <c r="G101" s="44"/>
    </row>
    <row r="102" spans="6:7">
      <c r="F102" s="44"/>
      <c r="G102" s="44"/>
    </row>
    <row r="103" spans="6:7">
      <c r="F103" s="44"/>
      <c r="G103" s="44"/>
    </row>
    <row r="104" spans="6:7">
      <c r="F104" s="44"/>
      <c r="G104" s="44"/>
    </row>
    <row r="105" spans="6:7">
      <c r="F105" s="44"/>
      <c r="G105" s="44"/>
    </row>
    <row r="106" spans="6:7">
      <c r="F106" s="44"/>
      <c r="G106" s="44"/>
    </row>
    <row r="107" spans="6:7">
      <c r="F107" s="44"/>
      <c r="G107" s="44"/>
    </row>
  </sheetData>
  <sortState ref="A2:AA50">
    <sortCondition descending="1" ref="T2:T50"/>
    <sortCondition descending="1" ref="U2:U50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workbookViewId="0">
      <pane ySplit="1" topLeftCell="A61" activePane="bottomLeft" state="frozen"/>
      <selection pane="bottomLeft" activeCell="X84" sqref="X84"/>
    </sheetView>
  </sheetViews>
  <sheetFormatPr defaultRowHeight="14.4"/>
  <cols>
    <col min="1" max="1" width="13.33203125" style="9" customWidth="1"/>
    <col min="2" max="2" width="10.33203125" customWidth="1"/>
    <col min="3" max="3" width="5" style="15" customWidth="1"/>
    <col min="4" max="5" width="5" style="25" customWidth="1"/>
    <col min="6" max="6" width="5" style="9" customWidth="1"/>
    <col min="7" max="7" width="5" style="15" customWidth="1"/>
    <col min="8" max="9" width="5" style="25" customWidth="1"/>
    <col min="10" max="11" width="5" style="15" customWidth="1"/>
    <col min="12" max="12" width="6.88671875" style="9" customWidth="1"/>
    <col min="13" max="13" width="5" style="9" customWidth="1"/>
    <col min="14" max="14" width="1.109375" style="9" customWidth="1"/>
    <col min="15" max="21" width="5" style="9" customWidth="1"/>
    <col min="22" max="22" width="8.88671875" style="9" customWidth="1"/>
    <col min="23" max="23" width="8.88671875" style="9"/>
    <col min="24" max="24" width="41.6640625" style="9" customWidth="1"/>
    <col min="25" max="25" width="17.77734375" customWidth="1"/>
  </cols>
  <sheetData>
    <row r="1" spans="1:24" ht="43.2">
      <c r="A1" s="29" t="s">
        <v>1</v>
      </c>
      <c r="B1" s="30" t="s">
        <v>2</v>
      </c>
      <c r="C1" s="15" t="s">
        <v>244</v>
      </c>
      <c r="D1" s="16" t="s">
        <v>245</v>
      </c>
      <c r="E1" s="16" t="s">
        <v>246</v>
      </c>
      <c r="F1" s="17" t="s">
        <v>247</v>
      </c>
      <c r="G1" s="18" t="s">
        <v>248</v>
      </c>
      <c r="H1" s="16" t="s">
        <v>619</v>
      </c>
      <c r="I1" s="16" t="s">
        <v>620</v>
      </c>
      <c r="J1" s="17" t="s">
        <v>621</v>
      </c>
      <c r="K1" s="18" t="s">
        <v>250</v>
      </c>
      <c r="L1" s="19" t="s">
        <v>251</v>
      </c>
      <c r="M1" s="20" t="s">
        <v>252</v>
      </c>
      <c r="N1" s="20"/>
      <c r="O1" s="20" t="s">
        <v>253</v>
      </c>
      <c r="P1" s="20" t="s">
        <v>254</v>
      </c>
      <c r="Q1" s="21" t="s">
        <v>255</v>
      </c>
      <c r="R1" s="21" t="s">
        <v>256</v>
      </c>
      <c r="S1" s="21" t="s">
        <v>257</v>
      </c>
      <c r="T1" s="21" t="s">
        <v>258</v>
      </c>
      <c r="U1" s="21" t="s">
        <v>259</v>
      </c>
      <c r="V1" s="19" t="s">
        <v>260</v>
      </c>
      <c r="W1" s="21" t="s">
        <v>261</v>
      </c>
      <c r="X1" s="21" t="s">
        <v>262</v>
      </c>
    </row>
    <row r="2" spans="1:24" s="9" customFormat="1">
      <c r="A2" s="5" t="s">
        <v>458</v>
      </c>
      <c r="B2" s="5" t="s">
        <v>8</v>
      </c>
      <c r="C2" s="22">
        <v>97</v>
      </c>
      <c r="D2" s="23"/>
      <c r="E2" s="23">
        <v>74.8</v>
      </c>
      <c r="F2" s="24">
        <f t="shared" ref="F2:F12" si="0">MAX(D2:E2)</f>
        <v>74.8</v>
      </c>
      <c r="G2" s="22">
        <v>75</v>
      </c>
      <c r="H2" s="23">
        <v>100</v>
      </c>
      <c r="I2" s="23"/>
      <c r="J2" s="24">
        <f>MAX(H2:I2)</f>
        <v>100</v>
      </c>
      <c r="K2" s="22">
        <v>95</v>
      </c>
      <c r="L2" s="22">
        <f t="shared" ref="L2:L33" si="1">SUM(C2,F2:G2,J2:K2)</f>
        <v>441.8</v>
      </c>
      <c r="M2" s="2">
        <f t="shared" ref="M2:M33" si="2">COUNT(C2,F2:G2,J2:K2)</f>
        <v>5</v>
      </c>
      <c r="N2" s="2"/>
      <c r="O2" s="2"/>
      <c r="P2" s="2"/>
      <c r="Q2" s="2">
        <f t="shared" ref="Q2:Q33" si="3">IF(C2&gt;=50,1,0)</f>
        <v>1</v>
      </c>
      <c r="R2" s="2">
        <f t="shared" ref="R2:R9" si="4">IF(F2&gt;=45,1,0)</f>
        <v>1</v>
      </c>
      <c r="S2" s="2">
        <f t="shared" ref="S2:S33" si="5">IF(G2&gt;=50,1,0)</f>
        <v>1</v>
      </c>
      <c r="T2" s="2">
        <f t="shared" ref="T2:T33" si="6">IF(J2&gt;=60,1,0)</f>
        <v>1</v>
      </c>
      <c r="U2" s="2">
        <f t="shared" ref="U2:U33" si="7">IF(K2&gt;=50,1,0)</f>
        <v>1</v>
      </c>
      <c r="V2" s="2">
        <f t="shared" ref="V2:V33" si="8">SUM(Q2:U2)</f>
        <v>5</v>
      </c>
      <c r="W2" s="22">
        <f>C2+J2+K2</f>
        <v>292</v>
      </c>
      <c r="X2" s="41" t="s">
        <v>629</v>
      </c>
    </row>
    <row r="3" spans="1:24" s="9" customFormat="1">
      <c r="A3" s="6" t="s">
        <v>342</v>
      </c>
      <c r="B3" s="6" t="s">
        <v>343</v>
      </c>
      <c r="C3" s="22">
        <v>92</v>
      </c>
      <c r="D3" s="23"/>
      <c r="E3" s="23">
        <v>69.599999999999994</v>
      </c>
      <c r="F3" s="24">
        <f t="shared" si="0"/>
        <v>69.599999999999994</v>
      </c>
      <c r="G3" s="22">
        <v>81</v>
      </c>
      <c r="H3" s="23"/>
      <c r="I3" s="23">
        <v>97</v>
      </c>
      <c r="J3" s="24">
        <f>MAX(H3:I3)</f>
        <v>97</v>
      </c>
      <c r="K3" s="22">
        <v>96.666666666666671</v>
      </c>
      <c r="L3" s="22">
        <f t="shared" si="1"/>
        <v>436.26666666666671</v>
      </c>
      <c r="M3" s="2">
        <f t="shared" si="2"/>
        <v>5</v>
      </c>
      <c r="N3" s="2"/>
      <c r="O3" s="2"/>
      <c r="P3" s="2"/>
      <c r="Q3" s="2">
        <f t="shared" si="3"/>
        <v>1</v>
      </c>
      <c r="R3" s="2">
        <f t="shared" si="4"/>
        <v>1</v>
      </c>
      <c r="S3" s="2">
        <f t="shared" si="5"/>
        <v>1</v>
      </c>
      <c r="T3" s="2">
        <f t="shared" si="6"/>
        <v>1</v>
      </c>
      <c r="U3" s="2">
        <f t="shared" si="7"/>
        <v>1</v>
      </c>
      <c r="V3" s="2">
        <f t="shared" si="8"/>
        <v>5</v>
      </c>
      <c r="W3" s="22">
        <f>C3+J3+K3</f>
        <v>285.66666666666669</v>
      </c>
      <c r="X3" s="41" t="s">
        <v>629</v>
      </c>
    </row>
    <row r="4" spans="1:24" s="9" customFormat="1">
      <c r="A4" s="5" t="s">
        <v>455</v>
      </c>
      <c r="B4" s="5" t="s">
        <v>34</v>
      </c>
      <c r="C4" s="22">
        <v>84</v>
      </c>
      <c r="D4" s="23">
        <v>93.166666666666671</v>
      </c>
      <c r="E4" s="23">
        <v>78</v>
      </c>
      <c r="F4" s="24">
        <f t="shared" si="0"/>
        <v>93.166666666666671</v>
      </c>
      <c r="G4" s="22">
        <v>66</v>
      </c>
      <c r="H4" s="23">
        <v>97</v>
      </c>
      <c r="I4" s="23"/>
      <c r="J4" s="24">
        <f>MAX(H4:I4)</f>
        <v>97</v>
      </c>
      <c r="K4" s="22">
        <v>90</v>
      </c>
      <c r="L4" s="22">
        <f t="shared" si="1"/>
        <v>430.16666666666669</v>
      </c>
      <c r="M4" s="2">
        <f t="shared" si="2"/>
        <v>5</v>
      </c>
      <c r="N4" s="2"/>
      <c r="O4" s="2"/>
      <c r="P4" s="2"/>
      <c r="Q4" s="2">
        <f t="shared" si="3"/>
        <v>1</v>
      </c>
      <c r="R4" s="2">
        <f t="shared" si="4"/>
        <v>1</v>
      </c>
      <c r="S4" s="2">
        <f t="shared" si="5"/>
        <v>1</v>
      </c>
      <c r="T4" s="2">
        <f t="shared" si="6"/>
        <v>1</v>
      </c>
      <c r="U4" s="2">
        <f t="shared" si="7"/>
        <v>1</v>
      </c>
      <c r="V4" s="2">
        <f t="shared" si="8"/>
        <v>5</v>
      </c>
      <c r="W4" s="22">
        <f>F4+J4+K4</f>
        <v>280.16666666666669</v>
      </c>
      <c r="X4" s="41" t="s">
        <v>629</v>
      </c>
    </row>
    <row r="5" spans="1:24" s="9" customFormat="1">
      <c r="A5" s="6" t="s">
        <v>213</v>
      </c>
      <c r="B5" s="6" t="s">
        <v>34</v>
      </c>
      <c r="C5" s="22">
        <v>87</v>
      </c>
      <c r="D5" s="23"/>
      <c r="E5" s="23">
        <v>52.8</v>
      </c>
      <c r="F5" s="24">
        <f t="shared" si="0"/>
        <v>52.8</v>
      </c>
      <c r="G5" s="22">
        <v>72</v>
      </c>
      <c r="H5" s="23">
        <v>96</v>
      </c>
      <c r="I5" s="23"/>
      <c r="J5" s="24">
        <f>MAX(H5:I5)</f>
        <v>96</v>
      </c>
      <c r="K5" s="22">
        <v>63.333333333333336</v>
      </c>
      <c r="L5" s="22">
        <f t="shared" si="1"/>
        <v>371.13333333333333</v>
      </c>
      <c r="M5" s="2">
        <f t="shared" si="2"/>
        <v>5</v>
      </c>
      <c r="N5" s="2"/>
      <c r="O5" s="2"/>
      <c r="P5" s="2"/>
      <c r="Q5" s="2">
        <f t="shared" si="3"/>
        <v>1</v>
      </c>
      <c r="R5" s="2">
        <f t="shared" si="4"/>
        <v>1</v>
      </c>
      <c r="S5" s="2">
        <f t="shared" si="5"/>
        <v>1</v>
      </c>
      <c r="T5" s="2">
        <f t="shared" si="6"/>
        <v>1</v>
      </c>
      <c r="U5" s="2">
        <f t="shared" si="7"/>
        <v>1</v>
      </c>
      <c r="V5" s="2">
        <f t="shared" si="8"/>
        <v>5</v>
      </c>
      <c r="W5" s="22">
        <f>C5+G5+J5</f>
        <v>255</v>
      </c>
      <c r="X5" s="41" t="s">
        <v>629</v>
      </c>
    </row>
    <row r="6" spans="1:24" s="9" customFormat="1">
      <c r="A6" s="54" t="s">
        <v>563</v>
      </c>
      <c r="B6" s="54" t="s">
        <v>564</v>
      </c>
      <c r="C6" s="27">
        <v>96</v>
      </c>
      <c r="D6" s="23">
        <v>93.666666666666671</v>
      </c>
      <c r="E6" s="23">
        <v>89.2</v>
      </c>
      <c r="F6" s="24">
        <f t="shared" si="0"/>
        <v>93.666666666666671</v>
      </c>
      <c r="G6" s="22">
        <v>78</v>
      </c>
      <c r="H6" s="23"/>
      <c r="I6" s="23"/>
      <c r="J6" s="24"/>
      <c r="K6" s="22">
        <v>93.333333333333329</v>
      </c>
      <c r="L6" s="22">
        <f t="shared" si="1"/>
        <v>361</v>
      </c>
      <c r="M6" s="2">
        <f t="shared" si="2"/>
        <v>4</v>
      </c>
      <c r="N6" s="2"/>
      <c r="O6" s="2"/>
      <c r="P6" s="2"/>
      <c r="Q6" s="2">
        <f t="shared" si="3"/>
        <v>1</v>
      </c>
      <c r="R6" s="2">
        <f t="shared" si="4"/>
        <v>1</v>
      </c>
      <c r="S6" s="2">
        <f t="shared" si="5"/>
        <v>1</v>
      </c>
      <c r="T6" s="2">
        <f t="shared" si="6"/>
        <v>0</v>
      </c>
      <c r="U6" s="2">
        <f t="shared" si="7"/>
        <v>1</v>
      </c>
      <c r="V6" s="2">
        <f t="shared" si="8"/>
        <v>4</v>
      </c>
      <c r="W6" s="22">
        <f t="shared" ref="W6:W11" si="9">L6-MIN(C6,F6:G6,J6:K6)</f>
        <v>283</v>
      </c>
      <c r="X6" s="41" t="s">
        <v>629</v>
      </c>
    </row>
    <row r="7" spans="1:24" s="9" customFormat="1">
      <c r="A7" s="11" t="s">
        <v>138</v>
      </c>
      <c r="B7" s="11" t="s">
        <v>61</v>
      </c>
      <c r="C7" s="27">
        <v>78</v>
      </c>
      <c r="D7" s="23"/>
      <c r="E7" s="23">
        <v>64.8</v>
      </c>
      <c r="F7" s="24">
        <f t="shared" si="0"/>
        <v>64.8</v>
      </c>
      <c r="G7" s="22"/>
      <c r="H7" s="23"/>
      <c r="I7" s="23">
        <v>78</v>
      </c>
      <c r="J7" s="24">
        <f>MAX(H7:I7)</f>
        <v>78</v>
      </c>
      <c r="K7" s="22">
        <v>98.333333333333329</v>
      </c>
      <c r="L7" s="22">
        <f t="shared" si="1"/>
        <v>319.13333333333333</v>
      </c>
      <c r="M7" s="2">
        <f t="shared" si="2"/>
        <v>4</v>
      </c>
      <c r="N7" s="2"/>
      <c r="O7" s="2"/>
      <c r="P7" s="2"/>
      <c r="Q7" s="2">
        <f t="shared" si="3"/>
        <v>1</v>
      </c>
      <c r="R7" s="2">
        <f t="shared" si="4"/>
        <v>1</v>
      </c>
      <c r="S7" s="2">
        <f t="shared" si="5"/>
        <v>0</v>
      </c>
      <c r="T7" s="2">
        <f t="shared" si="6"/>
        <v>1</v>
      </c>
      <c r="U7" s="2">
        <f t="shared" si="7"/>
        <v>1</v>
      </c>
      <c r="V7" s="2">
        <f t="shared" si="8"/>
        <v>4</v>
      </c>
      <c r="W7" s="22">
        <f t="shared" si="9"/>
        <v>254.33333333333331</v>
      </c>
      <c r="X7" s="41" t="s">
        <v>629</v>
      </c>
    </row>
    <row r="8" spans="1:24" s="9" customFormat="1">
      <c r="A8" s="5" t="s">
        <v>153</v>
      </c>
      <c r="B8" s="5" t="s">
        <v>274</v>
      </c>
      <c r="C8" s="22">
        <v>88</v>
      </c>
      <c r="D8" s="23">
        <v>75.666666666666671</v>
      </c>
      <c r="E8" s="23">
        <v>75.2</v>
      </c>
      <c r="F8" s="24">
        <f t="shared" si="0"/>
        <v>75.666666666666671</v>
      </c>
      <c r="G8" s="22">
        <v>59</v>
      </c>
      <c r="H8" s="23"/>
      <c r="I8" s="23"/>
      <c r="J8" s="24"/>
      <c r="K8" s="22">
        <v>80</v>
      </c>
      <c r="L8" s="22">
        <f t="shared" si="1"/>
        <v>302.66666666666669</v>
      </c>
      <c r="M8" s="2">
        <f t="shared" si="2"/>
        <v>4</v>
      </c>
      <c r="N8" s="2"/>
      <c r="O8" s="2"/>
      <c r="P8" s="2"/>
      <c r="Q8" s="2">
        <f t="shared" si="3"/>
        <v>1</v>
      </c>
      <c r="R8" s="2">
        <f t="shared" si="4"/>
        <v>1</v>
      </c>
      <c r="S8" s="2">
        <f t="shared" si="5"/>
        <v>1</v>
      </c>
      <c r="T8" s="2">
        <f t="shared" si="6"/>
        <v>0</v>
      </c>
      <c r="U8" s="2">
        <f t="shared" si="7"/>
        <v>1</v>
      </c>
      <c r="V8" s="2">
        <f t="shared" si="8"/>
        <v>4</v>
      </c>
      <c r="W8" s="22">
        <f t="shared" si="9"/>
        <v>243.66666666666669</v>
      </c>
      <c r="X8" s="41" t="s">
        <v>629</v>
      </c>
    </row>
    <row r="9" spans="1:24" s="9" customFormat="1">
      <c r="A9" s="6" t="s">
        <v>328</v>
      </c>
      <c r="B9" s="6" t="s">
        <v>329</v>
      </c>
      <c r="C9" s="22">
        <v>97</v>
      </c>
      <c r="D9" s="23"/>
      <c r="E9" s="23">
        <v>70.8</v>
      </c>
      <c r="F9" s="24">
        <f t="shared" si="0"/>
        <v>70.8</v>
      </c>
      <c r="G9" s="22">
        <v>62</v>
      </c>
      <c r="H9" s="23"/>
      <c r="I9" s="23"/>
      <c r="J9" s="24"/>
      <c r="K9" s="22">
        <v>60</v>
      </c>
      <c r="L9" s="22">
        <f t="shared" si="1"/>
        <v>289.8</v>
      </c>
      <c r="M9" s="2">
        <f t="shared" si="2"/>
        <v>4</v>
      </c>
      <c r="N9" s="2"/>
      <c r="O9" s="2"/>
      <c r="P9" s="2"/>
      <c r="Q9" s="2">
        <f t="shared" si="3"/>
        <v>1</v>
      </c>
      <c r="R9" s="2">
        <f t="shared" si="4"/>
        <v>1</v>
      </c>
      <c r="S9" s="2">
        <f t="shared" si="5"/>
        <v>1</v>
      </c>
      <c r="T9" s="2">
        <f t="shared" si="6"/>
        <v>0</v>
      </c>
      <c r="U9" s="2">
        <f t="shared" si="7"/>
        <v>1</v>
      </c>
      <c r="V9" s="2">
        <f t="shared" si="8"/>
        <v>4</v>
      </c>
      <c r="W9" s="22">
        <f t="shared" si="9"/>
        <v>229.8</v>
      </c>
      <c r="X9" s="41" t="s">
        <v>629</v>
      </c>
    </row>
    <row r="10" spans="1:24" s="9" customFormat="1">
      <c r="A10" s="11" t="s">
        <v>142</v>
      </c>
      <c r="B10" s="11" t="s">
        <v>25</v>
      </c>
      <c r="C10" s="27">
        <v>76</v>
      </c>
      <c r="D10" s="23"/>
      <c r="E10" s="23">
        <v>44.8</v>
      </c>
      <c r="F10" s="24">
        <f t="shared" si="0"/>
        <v>44.8</v>
      </c>
      <c r="G10" s="24">
        <v>65</v>
      </c>
      <c r="H10" s="23"/>
      <c r="I10" s="23"/>
      <c r="J10" s="24"/>
      <c r="K10" s="22">
        <v>75</v>
      </c>
      <c r="L10" s="22">
        <f t="shared" si="1"/>
        <v>260.8</v>
      </c>
      <c r="M10" s="2">
        <f t="shared" si="2"/>
        <v>4</v>
      </c>
      <c r="N10" s="1"/>
      <c r="O10" s="2"/>
      <c r="P10" s="2"/>
      <c r="Q10" s="2">
        <f t="shared" si="3"/>
        <v>1</v>
      </c>
      <c r="R10" s="2">
        <v>1</v>
      </c>
      <c r="S10" s="2">
        <f t="shared" si="5"/>
        <v>1</v>
      </c>
      <c r="T10" s="2">
        <f t="shared" si="6"/>
        <v>0</v>
      </c>
      <c r="U10" s="2">
        <f t="shared" si="7"/>
        <v>1</v>
      </c>
      <c r="V10" s="2">
        <f t="shared" si="8"/>
        <v>4</v>
      </c>
      <c r="W10" s="22">
        <f t="shared" si="9"/>
        <v>216</v>
      </c>
      <c r="X10" s="41" t="s">
        <v>629</v>
      </c>
    </row>
    <row r="11" spans="1:24" s="9" customFormat="1">
      <c r="A11" s="10" t="s">
        <v>130</v>
      </c>
      <c r="B11" s="10" t="s">
        <v>131</v>
      </c>
      <c r="C11" s="27">
        <v>97</v>
      </c>
      <c r="D11" s="23">
        <v>96</v>
      </c>
      <c r="E11" s="2"/>
      <c r="F11" s="24">
        <f t="shared" si="0"/>
        <v>96</v>
      </c>
      <c r="G11" s="65">
        <v>74</v>
      </c>
      <c r="H11" s="23"/>
      <c r="I11" s="23"/>
      <c r="J11" s="24"/>
      <c r="K11" s="22">
        <v>100</v>
      </c>
      <c r="L11" s="22">
        <f t="shared" si="1"/>
        <v>367</v>
      </c>
      <c r="M11" s="2">
        <f t="shared" si="2"/>
        <v>4</v>
      </c>
      <c r="N11" s="2"/>
      <c r="O11" s="2"/>
      <c r="P11" s="2"/>
      <c r="Q11" s="2">
        <f t="shared" si="3"/>
        <v>1</v>
      </c>
      <c r="R11" s="2">
        <f t="shared" ref="R11:R42" si="10">IF(F11&gt;=45,1,0)</f>
        <v>1</v>
      </c>
      <c r="S11" s="2">
        <f t="shared" si="5"/>
        <v>1</v>
      </c>
      <c r="T11" s="2">
        <f t="shared" si="6"/>
        <v>0</v>
      </c>
      <c r="U11" s="2">
        <f t="shared" si="7"/>
        <v>1</v>
      </c>
      <c r="V11" s="2">
        <f t="shared" si="8"/>
        <v>4</v>
      </c>
      <c r="W11" s="22">
        <f t="shared" si="9"/>
        <v>293</v>
      </c>
      <c r="X11" s="41" t="s">
        <v>629</v>
      </c>
    </row>
    <row r="12" spans="1:24" s="9" customFormat="1">
      <c r="A12" s="11" t="s">
        <v>147</v>
      </c>
      <c r="B12" s="11" t="s">
        <v>148</v>
      </c>
      <c r="C12" s="27">
        <v>92</v>
      </c>
      <c r="D12" s="23"/>
      <c r="E12" s="23">
        <v>70.400000000000006</v>
      </c>
      <c r="F12" s="24">
        <f t="shared" si="0"/>
        <v>70.400000000000006</v>
      </c>
      <c r="G12" s="22"/>
      <c r="H12" s="23"/>
      <c r="I12" s="23">
        <v>99</v>
      </c>
      <c r="J12" s="24">
        <f>MAX(H12:I12)</f>
        <v>99</v>
      </c>
      <c r="K12" s="22"/>
      <c r="L12" s="22">
        <f t="shared" si="1"/>
        <v>261.39999999999998</v>
      </c>
      <c r="M12" s="2">
        <f t="shared" si="2"/>
        <v>3</v>
      </c>
      <c r="N12" s="2"/>
      <c r="O12" s="2"/>
      <c r="P12" s="2"/>
      <c r="Q12" s="2">
        <f t="shared" si="3"/>
        <v>1</v>
      </c>
      <c r="R12" s="2">
        <f t="shared" si="10"/>
        <v>1</v>
      </c>
      <c r="S12" s="2">
        <f t="shared" si="5"/>
        <v>0</v>
      </c>
      <c r="T12" s="2">
        <f t="shared" si="6"/>
        <v>1</v>
      </c>
      <c r="U12" s="2">
        <f t="shared" si="7"/>
        <v>0</v>
      </c>
      <c r="V12" s="2">
        <f t="shared" si="8"/>
        <v>3</v>
      </c>
      <c r="W12" s="22">
        <f>L12</f>
        <v>261.39999999999998</v>
      </c>
      <c r="X12" s="41" t="s">
        <v>629</v>
      </c>
    </row>
    <row r="13" spans="1:24" s="9" customFormat="1">
      <c r="A13" s="11" t="s">
        <v>155</v>
      </c>
      <c r="B13" s="11" t="s">
        <v>91</v>
      </c>
      <c r="C13" s="27">
        <v>75</v>
      </c>
      <c r="D13" s="23"/>
      <c r="E13" s="23"/>
      <c r="F13" s="24"/>
      <c r="G13" s="22"/>
      <c r="H13" s="23"/>
      <c r="I13" s="23">
        <v>80</v>
      </c>
      <c r="J13" s="24">
        <f>MAX(H13:I13)</f>
        <v>80</v>
      </c>
      <c r="K13" s="22">
        <v>93.333333333333329</v>
      </c>
      <c r="L13" s="22">
        <f t="shared" si="1"/>
        <v>248.33333333333331</v>
      </c>
      <c r="M13" s="2">
        <f t="shared" si="2"/>
        <v>3</v>
      </c>
      <c r="N13" s="2"/>
      <c r="O13" s="2"/>
      <c r="P13" s="2"/>
      <c r="Q13" s="2">
        <f t="shared" si="3"/>
        <v>1</v>
      </c>
      <c r="R13" s="2">
        <f t="shared" si="10"/>
        <v>0</v>
      </c>
      <c r="S13" s="2">
        <f t="shared" si="5"/>
        <v>0</v>
      </c>
      <c r="T13" s="2">
        <f t="shared" si="6"/>
        <v>1</v>
      </c>
      <c r="U13" s="2">
        <f t="shared" si="7"/>
        <v>1</v>
      </c>
      <c r="V13" s="2">
        <f t="shared" si="8"/>
        <v>3</v>
      </c>
      <c r="W13" s="22">
        <f>L13</f>
        <v>248.33333333333331</v>
      </c>
      <c r="X13" s="41" t="s">
        <v>629</v>
      </c>
    </row>
    <row r="14" spans="1:24" s="9" customFormat="1">
      <c r="A14" s="11" t="s">
        <v>140</v>
      </c>
      <c r="B14" s="11" t="s">
        <v>27</v>
      </c>
      <c r="C14" s="27">
        <v>83</v>
      </c>
      <c r="D14" s="23"/>
      <c r="E14" s="23"/>
      <c r="F14" s="24"/>
      <c r="G14" s="22">
        <v>78</v>
      </c>
      <c r="H14" s="23"/>
      <c r="I14" s="23"/>
      <c r="J14" s="24"/>
      <c r="K14" s="22">
        <v>86.666666666666671</v>
      </c>
      <c r="L14" s="22">
        <f t="shared" si="1"/>
        <v>247.66666666666669</v>
      </c>
      <c r="M14" s="2">
        <f t="shared" si="2"/>
        <v>3</v>
      </c>
      <c r="N14" s="2"/>
      <c r="O14" s="2"/>
      <c r="P14" s="2"/>
      <c r="Q14" s="2">
        <f t="shared" si="3"/>
        <v>1</v>
      </c>
      <c r="R14" s="2">
        <f t="shared" si="10"/>
        <v>0</v>
      </c>
      <c r="S14" s="2">
        <f t="shared" si="5"/>
        <v>1</v>
      </c>
      <c r="T14" s="2">
        <f t="shared" si="6"/>
        <v>0</v>
      </c>
      <c r="U14" s="2">
        <f t="shared" si="7"/>
        <v>1</v>
      </c>
      <c r="V14" s="2">
        <f t="shared" si="8"/>
        <v>3</v>
      </c>
      <c r="W14" s="22">
        <f>L14</f>
        <v>247.66666666666669</v>
      </c>
      <c r="X14" s="41" t="s">
        <v>629</v>
      </c>
    </row>
    <row r="15" spans="1:24" s="9" customFormat="1">
      <c r="A15" s="10" t="s">
        <v>150</v>
      </c>
      <c r="B15" s="10" t="s">
        <v>151</v>
      </c>
      <c r="C15" s="27">
        <v>80</v>
      </c>
      <c r="D15" s="23">
        <v>76.5</v>
      </c>
      <c r="E15" s="23"/>
      <c r="F15" s="24">
        <f t="shared" ref="F15:F20" si="11">MAX(D15:E15)</f>
        <v>76.5</v>
      </c>
      <c r="G15" s="22"/>
      <c r="H15" s="23"/>
      <c r="I15" s="23"/>
      <c r="J15" s="24"/>
      <c r="K15" s="22">
        <v>86.666666666666671</v>
      </c>
      <c r="L15" s="22">
        <f t="shared" si="1"/>
        <v>243.16666666666669</v>
      </c>
      <c r="M15" s="2">
        <f t="shared" si="2"/>
        <v>3</v>
      </c>
      <c r="N15" s="2"/>
      <c r="O15" s="2"/>
      <c r="P15" s="2"/>
      <c r="Q15" s="2">
        <f t="shared" si="3"/>
        <v>1</v>
      </c>
      <c r="R15" s="2">
        <f t="shared" si="10"/>
        <v>1</v>
      </c>
      <c r="S15" s="2">
        <f t="shared" si="5"/>
        <v>0</v>
      </c>
      <c r="T15" s="2">
        <f t="shared" si="6"/>
        <v>0</v>
      </c>
      <c r="U15" s="2">
        <f t="shared" si="7"/>
        <v>1</v>
      </c>
      <c r="V15" s="2">
        <f t="shared" si="8"/>
        <v>3</v>
      </c>
      <c r="W15" s="22">
        <f>L15</f>
        <v>243.16666666666669</v>
      </c>
      <c r="X15" s="41" t="s">
        <v>629</v>
      </c>
    </row>
    <row r="16" spans="1:24" s="9" customFormat="1">
      <c r="A16" s="6" t="s">
        <v>336</v>
      </c>
      <c r="B16" s="6" t="s">
        <v>23</v>
      </c>
      <c r="C16" s="22">
        <v>77</v>
      </c>
      <c r="D16" s="23">
        <v>65</v>
      </c>
      <c r="E16" s="23">
        <v>50.8</v>
      </c>
      <c r="F16" s="24">
        <f t="shared" si="11"/>
        <v>65</v>
      </c>
      <c r="G16" s="22">
        <v>46</v>
      </c>
      <c r="H16" s="23"/>
      <c r="I16" s="23"/>
      <c r="J16" s="24"/>
      <c r="K16" s="22">
        <v>100</v>
      </c>
      <c r="L16" s="22">
        <f t="shared" si="1"/>
        <v>288</v>
      </c>
      <c r="M16" s="2">
        <f t="shared" si="2"/>
        <v>4</v>
      </c>
      <c r="N16" s="2"/>
      <c r="O16" s="2"/>
      <c r="P16" s="2"/>
      <c r="Q16" s="2">
        <f t="shared" si="3"/>
        <v>1</v>
      </c>
      <c r="R16" s="2">
        <f t="shared" si="10"/>
        <v>1</v>
      </c>
      <c r="S16" s="2">
        <f t="shared" si="5"/>
        <v>0</v>
      </c>
      <c r="T16" s="2">
        <f t="shared" si="6"/>
        <v>0</v>
      </c>
      <c r="U16" s="2">
        <f t="shared" si="7"/>
        <v>1</v>
      </c>
      <c r="V16" s="2">
        <f t="shared" si="8"/>
        <v>3</v>
      </c>
      <c r="W16" s="22">
        <f>L16-MIN(C16,F16:G16,J16:K16)</f>
        <v>242</v>
      </c>
      <c r="X16" s="41" t="s">
        <v>629</v>
      </c>
    </row>
    <row r="17" spans="1:24" s="9" customFormat="1">
      <c r="A17" s="6" t="s">
        <v>326</v>
      </c>
      <c r="B17" s="6" t="s">
        <v>29</v>
      </c>
      <c r="C17" s="22">
        <v>86</v>
      </c>
      <c r="D17" s="23"/>
      <c r="E17" s="23">
        <v>58</v>
      </c>
      <c r="F17" s="24">
        <f t="shared" si="11"/>
        <v>58</v>
      </c>
      <c r="G17" s="2">
        <v>37</v>
      </c>
      <c r="H17" s="23">
        <v>93</v>
      </c>
      <c r="I17" s="23"/>
      <c r="J17" s="24">
        <f>MAX(H17:I17)</f>
        <v>93</v>
      </c>
      <c r="K17" s="22"/>
      <c r="L17" s="22">
        <f t="shared" si="1"/>
        <v>274</v>
      </c>
      <c r="M17" s="2">
        <f t="shared" si="2"/>
        <v>4</v>
      </c>
      <c r="N17" s="2"/>
      <c r="O17" s="2"/>
      <c r="P17" s="2"/>
      <c r="Q17" s="2">
        <f t="shared" si="3"/>
        <v>1</v>
      </c>
      <c r="R17" s="2">
        <f t="shared" si="10"/>
        <v>1</v>
      </c>
      <c r="S17" s="2">
        <f t="shared" si="5"/>
        <v>0</v>
      </c>
      <c r="T17" s="2">
        <f t="shared" si="6"/>
        <v>1</v>
      </c>
      <c r="U17" s="2">
        <f t="shared" si="7"/>
        <v>0</v>
      </c>
      <c r="V17" s="2">
        <f t="shared" si="8"/>
        <v>3</v>
      </c>
      <c r="W17" s="22">
        <f>L17-MIN(C17,F17:G17,J17:K17)</f>
        <v>237</v>
      </c>
      <c r="X17" s="41" t="s">
        <v>629</v>
      </c>
    </row>
    <row r="18" spans="1:24" s="9" customFormat="1">
      <c r="A18" s="6" t="s">
        <v>330</v>
      </c>
      <c r="B18" s="6" t="s">
        <v>190</v>
      </c>
      <c r="C18" s="22">
        <v>90</v>
      </c>
      <c r="D18" s="23"/>
      <c r="E18" s="23">
        <v>67.599999999999994</v>
      </c>
      <c r="F18" s="24">
        <f t="shared" si="11"/>
        <v>67.599999999999994</v>
      </c>
      <c r="G18" s="22">
        <v>75</v>
      </c>
      <c r="H18" s="23"/>
      <c r="I18" s="23"/>
      <c r="J18" s="24"/>
      <c r="K18" s="22"/>
      <c r="L18" s="22">
        <f t="shared" si="1"/>
        <v>232.6</v>
      </c>
      <c r="M18" s="2">
        <f t="shared" si="2"/>
        <v>3</v>
      </c>
      <c r="N18" s="2"/>
      <c r="O18" s="2"/>
      <c r="P18" s="2"/>
      <c r="Q18" s="2">
        <f t="shared" si="3"/>
        <v>1</v>
      </c>
      <c r="R18" s="2">
        <f t="shared" si="10"/>
        <v>1</v>
      </c>
      <c r="S18" s="2">
        <f t="shared" si="5"/>
        <v>1</v>
      </c>
      <c r="T18" s="2">
        <f t="shared" si="6"/>
        <v>0</v>
      </c>
      <c r="U18" s="2">
        <f t="shared" si="7"/>
        <v>0</v>
      </c>
      <c r="V18" s="2">
        <f t="shared" si="8"/>
        <v>3</v>
      </c>
      <c r="W18" s="22">
        <f>L18</f>
        <v>232.6</v>
      </c>
      <c r="X18" s="41" t="s">
        <v>629</v>
      </c>
    </row>
    <row r="19" spans="1:24" s="9" customFormat="1">
      <c r="A19" s="11" t="s">
        <v>160</v>
      </c>
      <c r="B19" s="11" t="s">
        <v>161</v>
      </c>
      <c r="C19" s="27">
        <v>89</v>
      </c>
      <c r="D19" s="23">
        <v>82</v>
      </c>
      <c r="E19" s="23"/>
      <c r="F19" s="24">
        <f t="shared" si="11"/>
        <v>82</v>
      </c>
      <c r="G19" s="22">
        <v>57</v>
      </c>
      <c r="H19" s="23"/>
      <c r="I19" s="23"/>
      <c r="J19" s="24"/>
      <c r="K19" s="22"/>
      <c r="L19" s="22">
        <f t="shared" si="1"/>
        <v>228</v>
      </c>
      <c r="M19" s="2">
        <f t="shared" si="2"/>
        <v>3</v>
      </c>
      <c r="N19" s="2"/>
      <c r="O19" s="2"/>
      <c r="P19" s="2"/>
      <c r="Q19" s="2">
        <f t="shared" si="3"/>
        <v>1</v>
      </c>
      <c r="R19" s="2">
        <f t="shared" si="10"/>
        <v>1</v>
      </c>
      <c r="S19" s="2">
        <f t="shared" si="5"/>
        <v>1</v>
      </c>
      <c r="T19" s="2">
        <f t="shared" si="6"/>
        <v>0</v>
      </c>
      <c r="U19" s="2">
        <f t="shared" si="7"/>
        <v>0</v>
      </c>
      <c r="V19" s="2">
        <f t="shared" si="8"/>
        <v>3</v>
      </c>
      <c r="W19" s="22">
        <f>L19</f>
        <v>228</v>
      </c>
      <c r="X19" s="41" t="s">
        <v>629</v>
      </c>
    </row>
    <row r="20" spans="1:24" s="9" customFormat="1">
      <c r="A20" s="6" t="s">
        <v>341</v>
      </c>
      <c r="B20" s="6" t="s">
        <v>174</v>
      </c>
      <c r="C20" s="22">
        <v>80</v>
      </c>
      <c r="D20" s="23"/>
      <c r="E20" s="23">
        <v>33.200000000000003</v>
      </c>
      <c r="F20" s="24">
        <f t="shared" si="11"/>
        <v>33.200000000000003</v>
      </c>
      <c r="G20" s="22">
        <v>55</v>
      </c>
      <c r="H20" s="23"/>
      <c r="I20" s="23"/>
      <c r="J20" s="24"/>
      <c r="K20" s="22">
        <v>90</v>
      </c>
      <c r="L20" s="22">
        <f t="shared" si="1"/>
        <v>258.2</v>
      </c>
      <c r="M20" s="2">
        <f t="shared" si="2"/>
        <v>4</v>
      </c>
      <c r="N20" s="2"/>
      <c r="O20" s="2"/>
      <c r="P20" s="2"/>
      <c r="Q20" s="2">
        <f t="shared" si="3"/>
        <v>1</v>
      </c>
      <c r="R20" s="2">
        <f t="shared" si="10"/>
        <v>0</v>
      </c>
      <c r="S20" s="2">
        <f t="shared" si="5"/>
        <v>1</v>
      </c>
      <c r="T20" s="2">
        <f t="shared" si="6"/>
        <v>0</v>
      </c>
      <c r="U20" s="2">
        <f t="shared" si="7"/>
        <v>1</v>
      </c>
      <c r="V20" s="2">
        <f t="shared" si="8"/>
        <v>3</v>
      </c>
      <c r="W20" s="22">
        <f>L20-MIN(C20,F20:G20,J20:K20)</f>
        <v>225</v>
      </c>
      <c r="X20" s="41" t="s">
        <v>629</v>
      </c>
    </row>
    <row r="21" spans="1:24" s="9" customFormat="1">
      <c r="A21" s="11" t="s">
        <v>127</v>
      </c>
      <c r="B21" s="11" t="s">
        <v>128</v>
      </c>
      <c r="C21" s="27">
        <v>74</v>
      </c>
      <c r="D21" s="24"/>
      <c r="E21" s="23"/>
      <c r="F21" s="24"/>
      <c r="G21" s="22">
        <v>50</v>
      </c>
      <c r="H21" s="24"/>
      <c r="I21" s="23"/>
      <c r="J21" s="24"/>
      <c r="K21" s="22">
        <v>90</v>
      </c>
      <c r="L21" s="22">
        <f t="shared" si="1"/>
        <v>214</v>
      </c>
      <c r="M21" s="2">
        <f t="shared" si="2"/>
        <v>3</v>
      </c>
      <c r="N21" s="2"/>
      <c r="O21" s="2"/>
      <c r="P21" s="2"/>
      <c r="Q21" s="2">
        <f t="shared" si="3"/>
        <v>1</v>
      </c>
      <c r="R21" s="2">
        <f t="shared" si="10"/>
        <v>0</v>
      </c>
      <c r="S21" s="2">
        <f t="shared" si="5"/>
        <v>1</v>
      </c>
      <c r="T21" s="2">
        <f t="shared" si="6"/>
        <v>0</v>
      </c>
      <c r="U21" s="2">
        <f t="shared" si="7"/>
        <v>1</v>
      </c>
      <c r="V21" s="2">
        <f t="shared" si="8"/>
        <v>3</v>
      </c>
      <c r="W21" s="22">
        <f>L21</f>
        <v>214</v>
      </c>
      <c r="X21" s="41" t="s">
        <v>629</v>
      </c>
    </row>
    <row r="22" spans="1:24" s="9" customFormat="1">
      <c r="A22" s="6" t="s">
        <v>333</v>
      </c>
      <c r="B22" s="6" t="s">
        <v>3</v>
      </c>
      <c r="C22" s="22">
        <v>91</v>
      </c>
      <c r="D22" s="23"/>
      <c r="E22" s="23">
        <v>57</v>
      </c>
      <c r="F22" s="24">
        <f>MAX(D22:E22)</f>
        <v>57</v>
      </c>
      <c r="G22" s="22">
        <v>65</v>
      </c>
      <c r="H22" s="23"/>
      <c r="I22" s="23"/>
      <c r="J22" s="24"/>
      <c r="K22" s="22">
        <v>6.666666666666667</v>
      </c>
      <c r="L22" s="22">
        <f t="shared" si="1"/>
        <v>219.66666666666666</v>
      </c>
      <c r="M22" s="2">
        <f t="shared" si="2"/>
        <v>4</v>
      </c>
      <c r="N22" s="2"/>
      <c r="O22" s="2"/>
      <c r="P22" s="2"/>
      <c r="Q22" s="2">
        <f t="shared" si="3"/>
        <v>1</v>
      </c>
      <c r="R22" s="2">
        <f t="shared" si="10"/>
        <v>1</v>
      </c>
      <c r="S22" s="2">
        <f t="shared" si="5"/>
        <v>1</v>
      </c>
      <c r="T22" s="2">
        <f t="shared" si="6"/>
        <v>0</v>
      </c>
      <c r="U22" s="2">
        <f t="shared" si="7"/>
        <v>0</v>
      </c>
      <c r="V22" s="2">
        <f t="shared" si="8"/>
        <v>3</v>
      </c>
      <c r="W22" s="22">
        <f>L22-MIN(C22,F22:G22,J22:K22)</f>
        <v>213</v>
      </c>
      <c r="X22" s="41" t="s">
        <v>629</v>
      </c>
    </row>
    <row r="23" spans="1:24" s="9" customFormat="1">
      <c r="A23" s="5" t="s">
        <v>460</v>
      </c>
      <c r="B23" s="5" t="s">
        <v>30</v>
      </c>
      <c r="C23" s="22">
        <v>72</v>
      </c>
      <c r="D23" s="23">
        <v>73.666666666666671</v>
      </c>
      <c r="E23" s="23"/>
      <c r="F23" s="24">
        <f>MAX(D23:E23)</f>
        <v>73.666666666666671</v>
      </c>
      <c r="G23" s="22"/>
      <c r="H23" s="23"/>
      <c r="I23" s="23"/>
      <c r="J23" s="24"/>
      <c r="K23" s="22">
        <v>66.666666666666671</v>
      </c>
      <c r="L23" s="22">
        <f t="shared" si="1"/>
        <v>212.33333333333337</v>
      </c>
      <c r="M23" s="2">
        <f t="shared" si="2"/>
        <v>3</v>
      </c>
      <c r="N23" s="2"/>
      <c r="O23" s="2"/>
      <c r="P23" s="2"/>
      <c r="Q23" s="2">
        <f t="shared" si="3"/>
        <v>1</v>
      </c>
      <c r="R23" s="2">
        <f t="shared" si="10"/>
        <v>1</v>
      </c>
      <c r="S23" s="2">
        <f t="shared" si="5"/>
        <v>0</v>
      </c>
      <c r="T23" s="2">
        <f t="shared" si="6"/>
        <v>0</v>
      </c>
      <c r="U23" s="2">
        <f t="shared" si="7"/>
        <v>1</v>
      </c>
      <c r="V23" s="2">
        <f t="shared" si="8"/>
        <v>3</v>
      </c>
      <c r="W23" s="22">
        <f t="shared" ref="W23:W31" si="12">L23</f>
        <v>212.33333333333337</v>
      </c>
      <c r="X23" s="41" t="s">
        <v>629</v>
      </c>
    </row>
    <row r="24" spans="1:24" s="9" customFormat="1">
      <c r="A24" s="11" t="s">
        <v>153</v>
      </c>
      <c r="B24" s="11" t="s">
        <v>31</v>
      </c>
      <c r="C24" s="27">
        <v>75</v>
      </c>
      <c r="D24" s="23"/>
      <c r="E24" s="23">
        <v>50</v>
      </c>
      <c r="F24" s="24">
        <f>MAX(D24:E24)</f>
        <v>50</v>
      </c>
      <c r="G24" s="24"/>
      <c r="H24" s="23"/>
      <c r="I24" s="23"/>
      <c r="J24" s="24"/>
      <c r="K24" s="22">
        <v>83.333333333333329</v>
      </c>
      <c r="L24" s="22">
        <f t="shared" si="1"/>
        <v>208.33333333333331</v>
      </c>
      <c r="M24" s="2">
        <f t="shared" si="2"/>
        <v>3</v>
      </c>
      <c r="N24" s="1"/>
      <c r="O24" s="2"/>
      <c r="P24" s="2"/>
      <c r="Q24" s="2">
        <f t="shared" si="3"/>
        <v>1</v>
      </c>
      <c r="R24" s="2">
        <f t="shared" si="10"/>
        <v>1</v>
      </c>
      <c r="S24" s="2">
        <f t="shared" si="5"/>
        <v>0</v>
      </c>
      <c r="T24" s="2">
        <f t="shared" si="6"/>
        <v>0</v>
      </c>
      <c r="U24" s="2">
        <f t="shared" si="7"/>
        <v>1</v>
      </c>
      <c r="V24" s="2">
        <f t="shared" si="8"/>
        <v>3</v>
      </c>
      <c r="W24" s="22">
        <f t="shared" si="12"/>
        <v>208.33333333333331</v>
      </c>
      <c r="X24" s="41" t="s">
        <v>629</v>
      </c>
    </row>
    <row r="25" spans="1:24" s="9" customFormat="1">
      <c r="A25" s="11" t="s">
        <v>146</v>
      </c>
      <c r="B25" s="11" t="s">
        <v>15</v>
      </c>
      <c r="C25" s="27">
        <v>69</v>
      </c>
      <c r="D25" s="23"/>
      <c r="E25" s="23"/>
      <c r="F25" s="24"/>
      <c r="G25" s="22">
        <v>62</v>
      </c>
      <c r="H25" s="23"/>
      <c r="I25" s="23">
        <v>76</v>
      </c>
      <c r="J25" s="24">
        <f>MAX(H25:I25)</f>
        <v>76</v>
      </c>
      <c r="K25" s="22"/>
      <c r="L25" s="22">
        <f t="shared" si="1"/>
        <v>207</v>
      </c>
      <c r="M25" s="2">
        <f t="shared" si="2"/>
        <v>3</v>
      </c>
      <c r="N25" s="2"/>
      <c r="O25" s="2"/>
      <c r="P25" s="2"/>
      <c r="Q25" s="2">
        <f t="shared" si="3"/>
        <v>1</v>
      </c>
      <c r="R25" s="2">
        <f t="shared" si="10"/>
        <v>0</v>
      </c>
      <c r="S25" s="2">
        <f t="shared" si="5"/>
        <v>1</v>
      </c>
      <c r="T25" s="2">
        <f t="shared" si="6"/>
        <v>1</v>
      </c>
      <c r="U25" s="2">
        <f t="shared" si="7"/>
        <v>0</v>
      </c>
      <c r="V25" s="2">
        <f t="shared" si="8"/>
        <v>3</v>
      </c>
      <c r="W25" s="22">
        <f t="shared" si="12"/>
        <v>207</v>
      </c>
      <c r="X25" s="41" t="s">
        <v>629</v>
      </c>
    </row>
    <row r="26" spans="1:24" s="9" customFormat="1">
      <c r="A26" s="10" t="s">
        <v>144</v>
      </c>
      <c r="B26" s="10" t="s">
        <v>145</v>
      </c>
      <c r="C26" s="27">
        <v>90</v>
      </c>
      <c r="D26" s="23"/>
      <c r="E26" s="23">
        <v>62</v>
      </c>
      <c r="F26" s="24">
        <f>MAX(D26:E26)</f>
        <v>62</v>
      </c>
      <c r="G26" s="22">
        <v>50</v>
      </c>
      <c r="H26" s="23"/>
      <c r="I26" s="23"/>
      <c r="J26" s="24"/>
      <c r="K26" s="22"/>
      <c r="L26" s="22">
        <f t="shared" si="1"/>
        <v>202</v>
      </c>
      <c r="M26" s="2">
        <f t="shared" si="2"/>
        <v>3</v>
      </c>
      <c r="N26" s="2"/>
      <c r="O26" s="2"/>
      <c r="P26" s="2"/>
      <c r="Q26" s="2">
        <f t="shared" si="3"/>
        <v>1</v>
      </c>
      <c r="R26" s="2">
        <f t="shared" si="10"/>
        <v>1</v>
      </c>
      <c r="S26" s="2">
        <f t="shared" si="5"/>
        <v>1</v>
      </c>
      <c r="T26" s="2">
        <f t="shared" si="6"/>
        <v>0</v>
      </c>
      <c r="U26" s="2">
        <f t="shared" si="7"/>
        <v>0</v>
      </c>
      <c r="V26" s="2">
        <f t="shared" si="8"/>
        <v>3</v>
      </c>
      <c r="W26" s="22">
        <f t="shared" si="12"/>
        <v>202</v>
      </c>
      <c r="X26" s="41" t="s">
        <v>629</v>
      </c>
    </row>
    <row r="27" spans="1:24" s="9" customFormat="1">
      <c r="A27" s="6" t="s">
        <v>297</v>
      </c>
      <c r="B27" s="6" t="s">
        <v>12</v>
      </c>
      <c r="C27" s="22">
        <v>67</v>
      </c>
      <c r="D27" s="23"/>
      <c r="E27" s="23"/>
      <c r="F27" s="24"/>
      <c r="G27" s="22">
        <v>66</v>
      </c>
      <c r="H27" s="23">
        <v>68</v>
      </c>
      <c r="I27" s="23"/>
      <c r="J27" s="24">
        <f>MAX(H27:I27)</f>
        <v>68</v>
      </c>
      <c r="K27" s="22"/>
      <c r="L27" s="22">
        <f t="shared" si="1"/>
        <v>201</v>
      </c>
      <c r="M27" s="2">
        <f t="shared" si="2"/>
        <v>3</v>
      </c>
      <c r="N27" s="2"/>
      <c r="O27" s="2"/>
      <c r="P27" s="2"/>
      <c r="Q27" s="2">
        <f t="shared" si="3"/>
        <v>1</v>
      </c>
      <c r="R27" s="2">
        <f t="shared" si="10"/>
        <v>0</v>
      </c>
      <c r="S27" s="2">
        <f t="shared" si="5"/>
        <v>1</v>
      </c>
      <c r="T27" s="2">
        <f t="shared" si="6"/>
        <v>1</v>
      </c>
      <c r="U27" s="2">
        <f t="shared" si="7"/>
        <v>0</v>
      </c>
      <c r="V27" s="2">
        <f t="shared" si="8"/>
        <v>3</v>
      </c>
      <c r="W27" s="22">
        <f t="shared" si="12"/>
        <v>201</v>
      </c>
      <c r="X27" s="41" t="s">
        <v>629</v>
      </c>
    </row>
    <row r="28" spans="1:24">
      <c r="A28" s="10" t="s">
        <v>129</v>
      </c>
      <c r="B28" s="10" t="s">
        <v>31</v>
      </c>
      <c r="C28" s="27">
        <v>61</v>
      </c>
      <c r="D28" s="24"/>
      <c r="E28" s="23">
        <v>49.6</v>
      </c>
      <c r="F28" s="24">
        <f>MAX(D28:E28)</f>
        <v>49.6</v>
      </c>
      <c r="G28" s="22"/>
      <c r="H28" s="24"/>
      <c r="I28" s="23"/>
      <c r="J28" s="24"/>
      <c r="K28" s="22">
        <v>83.333333333333329</v>
      </c>
      <c r="L28" s="22">
        <f t="shared" si="1"/>
        <v>193.93333333333334</v>
      </c>
      <c r="M28" s="2">
        <f t="shared" si="2"/>
        <v>3</v>
      </c>
      <c r="N28" s="2"/>
      <c r="O28" s="2"/>
      <c r="P28" s="2"/>
      <c r="Q28" s="2">
        <f t="shared" si="3"/>
        <v>1</v>
      </c>
      <c r="R28" s="2">
        <f t="shared" si="10"/>
        <v>1</v>
      </c>
      <c r="S28" s="2">
        <f t="shared" si="5"/>
        <v>0</v>
      </c>
      <c r="T28" s="2">
        <f t="shared" si="6"/>
        <v>0</v>
      </c>
      <c r="U28" s="2">
        <f t="shared" si="7"/>
        <v>1</v>
      </c>
      <c r="V28" s="2">
        <f t="shared" si="8"/>
        <v>3</v>
      </c>
      <c r="W28" s="22">
        <f t="shared" si="12"/>
        <v>193.93333333333334</v>
      </c>
      <c r="X28" s="41" t="s">
        <v>629</v>
      </c>
    </row>
    <row r="29" spans="1:24">
      <c r="A29" s="6" t="s">
        <v>350</v>
      </c>
      <c r="B29" s="6" t="s">
        <v>351</v>
      </c>
      <c r="C29" s="22">
        <v>74</v>
      </c>
      <c r="D29" s="23"/>
      <c r="E29" s="23"/>
      <c r="F29" s="24"/>
      <c r="G29" s="22">
        <v>54</v>
      </c>
      <c r="H29" s="23">
        <v>64</v>
      </c>
      <c r="I29" s="23"/>
      <c r="J29" s="24">
        <f>MAX(H29:I29)</f>
        <v>64</v>
      </c>
      <c r="K29" s="22"/>
      <c r="L29" s="22">
        <f t="shared" si="1"/>
        <v>192</v>
      </c>
      <c r="M29" s="2">
        <f t="shared" si="2"/>
        <v>3</v>
      </c>
      <c r="N29" s="2"/>
      <c r="O29" s="2"/>
      <c r="P29" s="2"/>
      <c r="Q29" s="2">
        <f t="shared" si="3"/>
        <v>1</v>
      </c>
      <c r="R29" s="2">
        <f t="shared" si="10"/>
        <v>0</v>
      </c>
      <c r="S29" s="2">
        <f t="shared" si="5"/>
        <v>1</v>
      </c>
      <c r="T29" s="2">
        <f t="shared" si="6"/>
        <v>1</v>
      </c>
      <c r="U29" s="2">
        <f t="shared" si="7"/>
        <v>0</v>
      </c>
      <c r="V29" s="2">
        <f t="shared" si="8"/>
        <v>3</v>
      </c>
      <c r="W29" s="22">
        <f t="shared" si="12"/>
        <v>192</v>
      </c>
      <c r="X29" s="41" t="s">
        <v>629</v>
      </c>
    </row>
    <row r="30" spans="1:24">
      <c r="A30" s="6" t="s">
        <v>52</v>
      </c>
      <c r="B30" s="6" t="s">
        <v>154</v>
      </c>
      <c r="C30" s="22">
        <v>92</v>
      </c>
      <c r="D30" s="23">
        <v>69.166666666666671</v>
      </c>
      <c r="E30" s="23">
        <v>56</v>
      </c>
      <c r="F30" s="24">
        <f>MAX(D30:E30)</f>
        <v>69.166666666666671</v>
      </c>
      <c r="G30" s="22">
        <v>45</v>
      </c>
      <c r="H30" s="23"/>
      <c r="I30" s="23"/>
      <c r="J30" s="24"/>
      <c r="K30" s="22"/>
      <c r="L30" s="22">
        <f t="shared" si="1"/>
        <v>206.16666666666669</v>
      </c>
      <c r="M30" s="2">
        <f t="shared" si="2"/>
        <v>3</v>
      </c>
      <c r="N30" s="2"/>
      <c r="O30" s="2"/>
      <c r="P30" s="2"/>
      <c r="Q30" s="2">
        <f t="shared" si="3"/>
        <v>1</v>
      </c>
      <c r="R30" s="2">
        <f t="shared" si="10"/>
        <v>1</v>
      </c>
      <c r="S30" s="2">
        <f t="shared" si="5"/>
        <v>0</v>
      </c>
      <c r="T30" s="2">
        <f t="shared" si="6"/>
        <v>0</v>
      </c>
      <c r="U30" s="2">
        <f t="shared" si="7"/>
        <v>0</v>
      </c>
      <c r="V30" s="2">
        <f t="shared" si="8"/>
        <v>2</v>
      </c>
      <c r="W30" s="22">
        <f t="shared" si="12"/>
        <v>206.16666666666669</v>
      </c>
      <c r="X30" s="51" t="s">
        <v>629</v>
      </c>
    </row>
    <row r="31" spans="1:24">
      <c r="A31" s="6" t="s">
        <v>337</v>
      </c>
      <c r="B31" s="6" t="s">
        <v>33</v>
      </c>
      <c r="C31" s="22"/>
      <c r="D31" s="23"/>
      <c r="E31" s="23"/>
      <c r="F31" s="24"/>
      <c r="G31" s="2">
        <v>41</v>
      </c>
      <c r="H31" s="23">
        <v>63</v>
      </c>
      <c r="I31" s="23"/>
      <c r="J31" s="24">
        <f>MAX(H31:I31)</f>
        <v>63</v>
      </c>
      <c r="K31" s="22">
        <v>86.666666666666671</v>
      </c>
      <c r="L31" s="22">
        <f t="shared" si="1"/>
        <v>190.66666666666669</v>
      </c>
      <c r="M31" s="2">
        <f t="shared" si="2"/>
        <v>3</v>
      </c>
      <c r="N31" s="2"/>
      <c r="O31" s="2"/>
      <c r="P31" s="2"/>
      <c r="Q31" s="2">
        <f t="shared" si="3"/>
        <v>0</v>
      </c>
      <c r="R31" s="2">
        <f t="shared" si="10"/>
        <v>0</v>
      </c>
      <c r="S31" s="2">
        <f t="shared" si="5"/>
        <v>0</v>
      </c>
      <c r="T31" s="2">
        <f t="shared" si="6"/>
        <v>1</v>
      </c>
      <c r="U31" s="2">
        <f t="shared" si="7"/>
        <v>1</v>
      </c>
      <c r="V31" s="2">
        <f t="shared" si="8"/>
        <v>2</v>
      </c>
      <c r="W31" s="22">
        <f t="shared" si="12"/>
        <v>190.66666666666669</v>
      </c>
      <c r="X31" s="52" t="s">
        <v>635</v>
      </c>
    </row>
    <row r="32" spans="1:24">
      <c r="A32" s="6" t="s">
        <v>348</v>
      </c>
      <c r="B32" s="6" t="s">
        <v>78</v>
      </c>
      <c r="C32" s="22">
        <v>71</v>
      </c>
      <c r="D32" s="23"/>
      <c r="E32" s="23">
        <v>11.2</v>
      </c>
      <c r="F32" s="24">
        <f>MAX(D32:E32)</f>
        <v>11.2</v>
      </c>
      <c r="G32" s="2">
        <v>33</v>
      </c>
      <c r="H32" s="23">
        <v>84</v>
      </c>
      <c r="I32" s="23"/>
      <c r="J32" s="24">
        <f>MAX(H32:I32)</f>
        <v>84</v>
      </c>
      <c r="K32" s="22"/>
      <c r="L32" s="22">
        <f t="shared" si="1"/>
        <v>199.2</v>
      </c>
      <c r="M32" s="2">
        <f t="shared" si="2"/>
        <v>4</v>
      </c>
      <c r="N32" s="2"/>
      <c r="O32" s="2"/>
      <c r="P32" s="2"/>
      <c r="Q32" s="2">
        <f t="shared" si="3"/>
        <v>1</v>
      </c>
      <c r="R32" s="2">
        <f t="shared" si="10"/>
        <v>0</v>
      </c>
      <c r="S32" s="2">
        <f t="shared" si="5"/>
        <v>0</v>
      </c>
      <c r="T32" s="2">
        <f t="shared" si="6"/>
        <v>1</v>
      </c>
      <c r="U32" s="2">
        <f t="shared" si="7"/>
        <v>0</v>
      </c>
      <c r="V32" s="2">
        <f t="shared" si="8"/>
        <v>2</v>
      </c>
      <c r="W32" s="22">
        <f>L32-MIN(C32,F32:G32,J32:K32)</f>
        <v>188</v>
      </c>
      <c r="X32" s="52" t="s">
        <v>635</v>
      </c>
    </row>
    <row r="33" spans="1:25">
      <c r="A33" s="6" t="s">
        <v>354</v>
      </c>
      <c r="B33" s="6" t="s">
        <v>104</v>
      </c>
      <c r="C33" s="22">
        <v>70</v>
      </c>
      <c r="D33" s="23"/>
      <c r="E33" s="23"/>
      <c r="F33" s="24"/>
      <c r="G33" s="22">
        <v>35</v>
      </c>
      <c r="H33" s="23">
        <v>83</v>
      </c>
      <c r="I33" s="23"/>
      <c r="J33" s="24">
        <f>MAX(H33:I33)</f>
        <v>83</v>
      </c>
      <c r="K33" s="22"/>
      <c r="L33" s="22">
        <f t="shared" si="1"/>
        <v>188</v>
      </c>
      <c r="M33" s="2">
        <f t="shared" si="2"/>
        <v>3</v>
      </c>
      <c r="N33" s="2"/>
      <c r="O33" s="2"/>
      <c r="P33" s="2"/>
      <c r="Q33" s="2">
        <f t="shared" si="3"/>
        <v>1</v>
      </c>
      <c r="R33" s="2">
        <f t="shared" si="10"/>
        <v>0</v>
      </c>
      <c r="S33" s="2">
        <f t="shared" si="5"/>
        <v>0</v>
      </c>
      <c r="T33" s="2">
        <f t="shared" si="6"/>
        <v>1</v>
      </c>
      <c r="U33" s="2">
        <f t="shared" si="7"/>
        <v>0</v>
      </c>
      <c r="V33" s="2">
        <f t="shared" si="8"/>
        <v>2</v>
      </c>
      <c r="W33" s="22">
        <f t="shared" ref="W33:W41" si="13">L33</f>
        <v>188</v>
      </c>
      <c r="X33" s="52" t="s">
        <v>635</v>
      </c>
    </row>
    <row r="34" spans="1:25" s="35" customFormat="1">
      <c r="A34" s="11" t="s">
        <v>134</v>
      </c>
      <c r="B34" s="11" t="s">
        <v>135</v>
      </c>
      <c r="C34" s="27">
        <v>76</v>
      </c>
      <c r="D34" s="23"/>
      <c r="E34" s="23"/>
      <c r="F34" s="24"/>
      <c r="G34" s="22">
        <v>23</v>
      </c>
      <c r="H34" s="23">
        <v>77</v>
      </c>
      <c r="I34" s="23">
        <v>27</v>
      </c>
      <c r="J34" s="24">
        <f>MAX(H34:I34)</f>
        <v>77</v>
      </c>
      <c r="K34" s="22"/>
      <c r="L34" s="22">
        <f t="shared" ref="L34:L65" si="14">SUM(C34,F34:G34,J34:K34)</f>
        <v>176</v>
      </c>
      <c r="M34" s="2">
        <f t="shared" ref="M34:M65" si="15">COUNT(C34,F34:G34,J34:K34)</f>
        <v>3</v>
      </c>
      <c r="N34" s="2"/>
      <c r="O34" s="2"/>
      <c r="P34" s="2"/>
      <c r="Q34" s="2">
        <f t="shared" ref="Q34:Q65" si="16">IF(C34&gt;=50,1,0)</f>
        <v>1</v>
      </c>
      <c r="R34" s="2">
        <f t="shared" si="10"/>
        <v>0</v>
      </c>
      <c r="S34" s="2">
        <f t="shared" ref="S34:S65" si="17">IF(G34&gt;=50,1,0)</f>
        <v>0</v>
      </c>
      <c r="T34" s="2">
        <f t="shared" ref="T34:T65" si="18">IF(J34&gt;=60,1,0)</f>
        <v>1</v>
      </c>
      <c r="U34" s="2">
        <f t="shared" ref="U34:U65" si="19">IF(K34&gt;=50,1,0)</f>
        <v>0</v>
      </c>
      <c r="V34" s="2">
        <f t="shared" ref="V34:V65" si="20">SUM(Q34:U34)</f>
        <v>2</v>
      </c>
      <c r="W34" s="22">
        <f t="shared" si="13"/>
        <v>176</v>
      </c>
      <c r="X34" s="52" t="s">
        <v>635</v>
      </c>
    </row>
    <row r="35" spans="1:25">
      <c r="A35" s="5" t="s">
        <v>344</v>
      </c>
      <c r="B35" s="5" t="s">
        <v>461</v>
      </c>
      <c r="C35" s="22">
        <v>72</v>
      </c>
      <c r="D35" s="23">
        <v>59.166666666666664</v>
      </c>
      <c r="E35" s="23">
        <v>64.8</v>
      </c>
      <c r="F35" s="24">
        <f>MAX(D35:E35)</f>
        <v>64.8</v>
      </c>
      <c r="G35" s="22">
        <v>37</v>
      </c>
      <c r="H35" s="23"/>
      <c r="I35" s="23"/>
      <c r="J35" s="24"/>
      <c r="K35" s="22"/>
      <c r="L35" s="22">
        <f t="shared" si="14"/>
        <v>173.8</v>
      </c>
      <c r="M35" s="2">
        <f t="shared" si="15"/>
        <v>3</v>
      </c>
      <c r="N35" s="2"/>
      <c r="O35" s="2"/>
      <c r="P35" s="2"/>
      <c r="Q35" s="2">
        <f t="shared" si="16"/>
        <v>1</v>
      </c>
      <c r="R35" s="2">
        <f t="shared" si="10"/>
        <v>1</v>
      </c>
      <c r="S35" s="2">
        <f t="shared" si="17"/>
        <v>0</v>
      </c>
      <c r="T35" s="2">
        <f t="shared" si="18"/>
        <v>0</v>
      </c>
      <c r="U35" s="2">
        <f t="shared" si="19"/>
        <v>0</v>
      </c>
      <c r="V35" s="2">
        <f t="shared" si="20"/>
        <v>2</v>
      </c>
      <c r="W35" s="22">
        <f t="shared" si="13"/>
        <v>173.8</v>
      </c>
      <c r="X35" s="52" t="s">
        <v>635</v>
      </c>
    </row>
    <row r="36" spans="1:25">
      <c r="A36" s="6" t="s">
        <v>346</v>
      </c>
      <c r="B36" s="6" t="s">
        <v>0</v>
      </c>
      <c r="C36" s="22">
        <v>57</v>
      </c>
      <c r="D36" s="23"/>
      <c r="E36" s="23">
        <v>36.4</v>
      </c>
      <c r="F36" s="24">
        <f>MAX(D36:E36)</f>
        <v>36.4</v>
      </c>
      <c r="G36" s="22"/>
      <c r="H36" s="23"/>
      <c r="I36" s="23"/>
      <c r="J36" s="24"/>
      <c r="K36" s="22">
        <v>76.666666666666671</v>
      </c>
      <c r="L36" s="22">
        <f t="shared" si="14"/>
        <v>170.06666666666666</v>
      </c>
      <c r="M36" s="2">
        <f t="shared" si="15"/>
        <v>3</v>
      </c>
      <c r="N36" s="2"/>
      <c r="O36" s="2"/>
      <c r="P36" s="2"/>
      <c r="Q36" s="2">
        <f t="shared" si="16"/>
        <v>1</v>
      </c>
      <c r="R36" s="2">
        <f t="shared" si="10"/>
        <v>0</v>
      </c>
      <c r="S36" s="2">
        <f t="shared" si="17"/>
        <v>0</v>
      </c>
      <c r="T36" s="2">
        <f t="shared" si="18"/>
        <v>0</v>
      </c>
      <c r="U36" s="2">
        <f t="shared" si="19"/>
        <v>1</v>
      </c>
      <c r="V36" s="2">
        <f t="shared" si="20"/>
        <v>2</v>
      </c>
      <c r="W36" s="22">
        <f t="shared" si="13"/>
        <v>170.06666666666666</v>
      </c>
      <c r="X36" s="52" t="s">
        <v>635</v>
      </c>
    </row>
    <row r="37" spans="1:25">
      <c r="A37" s="6" t="s">
        <v>335</v>
      </c>
      <c r="B37" s="6" t="s">
        <v>14</v>
      </c>
      <c r="C37" s="22">
        <v>62</v>
      </c>
      <c r="D37" s="23"/>
      <c r="E37" s="23"/>
      <c r="F37" s="24"/>
      <c r="G37" s="22">
        <v>47</v>
      </c>
      <c r="H37" s="23">
        <v>60</v>
      </c>
      <c r="I37" s="23"/>
      <c r="J37" s="24">
        <f>MAX(H37:I37)</f>
        <v>60</v>
      </c>
      <c r="K37" s="22"/>
      <c r="L37" s="22">
        <f t="shared" si="14"/>
        <v>169</v>
      </c>
      <c r="M37" s="2">
        <f t="shared" si="15"/>
        <v>3</v>
      </c>
      <c r="N37" s="2"/>
      <c r="O37" s="2"/>
      <c r="P37" s="2"/>
      <c r="Q37" s="2">
        <f t="shared" si="16"/>
        <v>1</v>
      </c>
      <c r="R37" s="2">
        <f t="shared" si="10"/>
        <v>0</v>
      </c>
      <c r="S37" s="2">
        <f t="shared" si="17"/>
        <v>0</v>
      </c>
      <c r="T37" s="2">
        <f t="shared" si="18"/>
        <v>1</v>
      </c>
      <c r="U37" s="2">
        <f t="shared" si="19"/>
        <v>0</v>
      </c>
      <c r="V37" s="2">
        <f t="shared" si="20"/>
        <v>2</v>
      </c>
      <c r="W37" s="22">
        <f t="shared" si="13"/>
        <v>169</v>
      </c>
      <c r="X37" s="52" t="s">
        <v>635</v>
      </c>
    </row>
    <row r="38" spans="1:25">
      <c r="A38" s="6" t="s">
        <v>111</v>
      </c>
      <c r="B38" s="6" t="s">
        <v>10</v>
      </c>
      <c r="C38" s="22">
        <v>60</v>
      </c>
      <c r="D38" s="23"/>
      <c r="E38" s="23">
        <v>34.799999999999997</v>
      </c>
      <c r="F38" s="24">
        <f>MAX(D38:E38)</f>
        <v>34.799999999999997</v>
      </c>
      <c r="G38" s="22">
        <v>55</v>
      </c>
      <c r="H38" s="23"/>
      <c r="I38" s="23"/>
      <c r="J38" s="24"/>
      <c r="K38" s="22"/>
      <c r="L38" s="22">
        <f t="shared" si="14"/>
        <v>149.80000000000001</v>
      </c>
      <c r="M38" s="2">
        <f t="shared" si="15"/>
        <v>3</v>
      </c>
      <c r="N38" s="2"/>
      <c r="O38" s="2"/>
      <c r="P38" s="2"/>
      <c r="Q38" s="2">
        <f t="shared" si="16"/>
        <v>1</v>
      </c>
      <c r="R38" s="2">
        <f t="shared" si="10"/>
        <v>0</v>
      </c>
      <c r="S38" s="2">
        <f t="shared" si="17"/>
        <v>1</v>
      </c>
      <c r="T38" s="2">
        <f t="shared" si="18"/>
        <v>0</v>
      </c>
      <c r="U38" s="2">
        <f t="shared" si="19"/>
        <v>0</v>
      </c>
      <c r="V38" s="2">
        <f t="shared" si="20"/>
        <v>2</v>
      </c>
      <c r="W38" s="22">
        <f t="shared" si="13"/>
        <v>149.80000000000001</v>
      </c>
      <c r="X38" s="52" t="s">
        <v>635</v>
      </c>
    </row>
    <row r="39" spans="1:25">
      <c r="A39" s="6" t="s">
        <v>355</v>
      </c>
      <c r="B39" s="6" t="s">
        <v>124</v>
      </c>
      <c r="C39" s="22">
        <v>78</v>
      </c>
      <c r="D39" s="23">
        <v>7.166666666666667</v>
      </c>
      <c r="E39" s="23">
        <v>6</v>
      </c>
      <c r="F39" s="24">
        <f>MAX(D39:E39)</f>
        <v>7.166666666666667</v>
      </c>
      <c r="G39" s="22"/>
      <c r="H39" s="23"/>
      <c r="I39" s="23"/>
      <c r="J39" s="24"/>
      <c r="K39" s="22">
        <v>63.333333333333336</v>
      </c>
      <c r="L39" s="22">
        <f t="shared" si="14"/>
        <v>148.5</v>
      </c>
      <c r="M39" s="2">
        <f t="shared" si="15"/>
        <v>3</v>
      </c>
      <c r="N39" s="2"/>
      <c r="O39" s="2"/>
      <c r="P39" s="2"/>
      <c r="Q39" s="2">
        <f t="shared" si="16"/>
        <v>1</v>
      </c>
      <c r="R39" s="2">
        <f t="shared" si="10"/>
        <v>0</v>
      </c>
      <c r="S39" s="2">
        <f t="shared" si="17"/>
        <v>0</v>
      </c>
      <c r="T39" s="2">
        <f t="shared" si="18"/>
        <v>0</v>
      </c>
      <c r="U39" s="2">
        <f t="shared" si="19"/>
        <v>1</v>
      </c>
      <c r="V39" s="2">
        <f t="shared" si="20"/>
        <v>2</v>
      </c>
      <c r="W39" s="22">
        <f t="shared" si="13"/>
        <v>148.5</v>
      </c>
      <c r="X39" s="52" t="s">
        <v>635</v>
      </c>
    </row>
    <row r="40" spans="1:25">
      <c r="A40" s="5" t="s">
        <v>456</v>
      </c>
      <c r="B40" s="5" t="s">
        <v>457</v>
      </c>
      <c r="C40" s="22"/>
      <c r="D40" s="23"/>
      <c r="E40" s="23"/>
      <c r="F40" s="24"/>
      <c r="G40" s="22">
        <v>55</v>
      </c>
      <c r="H40" s="23">
        <v>61</v>
      </c>
      <c r="I40" s="23"/>
      <c r="J40" s="24">
        <f>MAX(H40:I40)</f>
        <v>61</v>
      </c>
      <c r="K40" s="22">
        <v>3.3333333333333335</v>
      </c>
      <c r="L40" s="22">
        <f t="shared" si="14"/>
        <v>119.33333333333333</v>
      </c>
      <c r="M40" s="2">
        <f t="shared" si="15"/>
        <v>3</v>
      </c>
      <c r="N40" s="2"/>
      <c r="O40" s="2"/>
      <c r="P40" s="2"/>
      <c r="Q40" s="2">
        <f t="shared" si="16"/>
        <v>0</v>
      </c>
      <c r="R40" s="2">
        <f t="shared" si="10"/>
        <v>0</v>
      </c>
      <c r="S40" s="2">
        <f t="shared" si="17"/>
        <v>1</v>
      </c>
      <c r="T40" s="2">
        <f t="shared" si="18"/>
        <v>1</v>
      </c>
      <c r="U40" s="2">
        <f t="shared" si="19"/>
        <v>0</v>
      </c>
      <c r="V40" s="2">
        <f t="shared" si="20"/>
        <v>2</v>
      </c>
      <c r="W40" s="22">
        <f t="shared" si="13"/>
        <v>119.33333333333333</v>
      </c>
      <c r="X40" s="52" t="s">
        <v>635</v>
      </c>
      <c r="Y40" s="73" t="s">
        <v>638</v>
      </c>
    </row>
    <row r="41" spans="1:25">
      <c r="A41" s="6" t="s">
        <v>66</v>
      </c>
      <c r="B41" s="6" t="s">
        <v>67</v>
      </c>
      <c r="C41" s="22">
        <v>36</v>
      </c>
      <c r="D41" s="23"/>
      <c r="E41" s="23"/>
      <c r="F41" s="24"/>
      <c r="G41" s="22"/>
      <c r="H41" s="23"/>
      <c r="I41" s="23">
        <v>85</v>
      </c>
      <c r="J41" s="24">
        <f>MAX(H41:I41)</f>
        <v>85</v>
      </c>
      <c r="K41" s="22">
        <v>36.666666666666664</v>
      </c>
      <c r="L41" s="22">
        <f t="shared" si="14"/>
        <v>157.66666666666666</v>
      </c>
      <c r="M41" s="2">
        <f t="shared" si="15"/>
        <v>3</v>
      </c>
      <c r="N41" s="2"/>
      <c r="O41" s="2"/>
      <c r="P41" s="2"/>
      <c r="Q41" s="2">
        <f t="shared" si="16"/>
        <v>0</v>
      </c>
      <c r="R41" s="2">
        <f t="shared" si="10"/>
        <v>0</v>
      </c>
      <c r="S41" s="2">
        <f t="shared" si="17"/>
        <v>0</v>
      </c>
      <c r="T41" s="2">
        <f t="shared" si="18"/>
        <v>1</v>
      </c>
      <c r="U41" s="2">
        <f t="shared" si="19"/>
        <v>0</v>
      </c>
      <c r="V41" s="2">
        <f t="shared" si="20"/>
        <v>1</v>
      </c>
      <c r="W41" s="22">
        <f t="shared" si="13"/>
        <v>157.66666666666666</v>
      </c>
      <c r="X41" s="2" t="s">
        <v>634</v>
      </c>
    </row>
    <row r="42" spans="1:25">
      <c r="A42" s="11" t="s">
        <v>137</v>
      </c>
      <c r="B42" s="11" t="s">
        <v>32</v>
      </c>
      <c r="C42" s="27">
        <v>36</v>
      </c>
      <c r="D42" s="23"/>
      <c r="E42" s="23"/>
      <c r="F42" s="24"/>
      <c r="G42" s="22">
        <v>20</v>
      </c>
      <c r="H42" s="23"/>
      <c r="I42" s="23">
        <v>87</v>
      </c>
      <c r="J42" s="24">
        <f>MAX(H42:I42)</f>
        <v>87</v>
      </c>
      <c r="K42" s="22">
        <v>8.3333333333333339</v>
      </c>
      <c r="L42" s="22">
        <f t="shared" si="14"/>
        <v>151.33333333333334</v>
      </c>
      <c r="M42" s="2">
        <f t="shared" si="15"/>
        <v>4</v>
      </c>
      <c r="N42" s="2"/>
      <c r="O42" s="2"/>
      <c r="P42" s="2"/>
      <c r="Q42" s="2">
        <f t="shared" si="16"/>
        <v>0</v>
      </c>
      <c r="R42" s="2">
        <f t="shared" si="10"/>
        <v>0</v>
      </c>
      <c r="S42" s="2">
        <f t="shared" si="17"/>
        <v>0</v>
      </c>
      <c r="T42" s="2">
        <f t="shared" si="18"/>
        <v>1</v>
      </c>
      <c r="U42" s="2">
        <f t="shared" si="19"/>
        <v>0</v>
      </c>
      <c r="V42" s="2">
        <f t="shared" si="20"/>
        <v>1</v>
      </c>
      <c r="W42" s="22">
        <f>L42-MIN(C42,F42:G42,J42:K42)</f>
        <v>143</v>
      </c>
      <c r="X42" s="2" t="s">
        <v>634</v>
      </c>
    </row>
    <row r="43" spans="1:25">
      <c r="A43" s="6" t="s">
        <v>344</v>
      </c>
      <c r="B43" s="6" t="s">
        <v>94</v>
      </c>
      <c r="C43" s="22">
        <v>67</v>
      </c>
      <c r="D43" s="23"/>
      <c r="E43" s="23">
        <v>38</v>
      </c>
      <c r="F43" s="24">
        <f>MAX(D43:E43)</f>
        <v>38</v>
      </c>
      <c r="G43" s="22"/>
      <c r="H43" s="23"/>
      <c r="I43" s="23"/>
      <c r="J43" s="24"/>
      <c r="K43" s="22">
        <v>36.666666666666664</v>
      </c>
      <c r="L43" s="22">
        <f t="shared" si="14"/>
        <v>141.66666666666666</v>
      </c>
      <c r="M43" s="2">
        <f t="shared" si="15"/>
        <v>3</v>
      </c>
      <c r="N43" s="2"/>
      <c r="O43" s="2"/>
      <c r="P43" s="2"/>
      <c r="Q43" s="2">
        <f t="shared" si="16"/>
        <v>1</v>
      </c>
      <c r="R43" s="2">
        <f t="shared" ref="R43:R79" si="21">IF(F43&gt;=45,1,0)</f>
        <v>0</v>
      </c>
      <c r="S43" s="2">
        <f t="shared" si="17"/>
        <v>0</v>
      </c>
      <c r="T43" s="2">
        <f t="shared" si="18"/>
        <v>0</v>
      </c>
      <c r="U43" s="2">
        <f t="shared" si="19"/>
        <v>0</v>
      </c>
      <c r="V43" s="2">
        <f t="shared" si="20"/>
        <v>1</v>
      </c>
      <c r="W43" s="22">
        <f t="shared" ref="W43:W79" si="22">L43</f>
        <v>141.66666666666666</v>
      </c>
      <c r="X43" s="2" t="s">
        <v>634</v>
      </c>
    </row>
    <row r="44" spans="1:25">
      <c r="A44" s="53" t="s">
        <v>356</v>
      </c>
      <c r="B44" s="53" t="s">
        <v>30</v>
      </c>
      <c r="C44" s="22">
        <v>59</v>
      </c>
      <c r="D44" s="23">
        <v>41</v>
      </c>
      <c r="E44" s="23"/>
      <c r="F44" s="24">
        <f>MAX(D44:E44)</f>
        <v>41</v>
      </c>
      <c r="G44" s="22"/>
      <c r="H44" s="23"/>
      <c r="I44" s="23"/>
      <c r="J44" s="24"/>
      <c r="K44" s="22"/>
      <c r="L44" s="22">
        <f t="shared" si="14"/>
        <v>100</v>
      </c>
      <c r="M44" s="2">
        <f t="shared" si="15"/>
        <v>2</v>
      </c>
      <c r="N44" s="2"/>
      <c r="O44" s="2"/>
      <c r="P44" s="2"/>
      <c r="Q44" s="2">
        <f t="shared" si="16"/>
        <v>1</v>
      </c>
      <c r="R44" s="2">
        <f t="shared" si="21"/>
        <v>0</v>
      </c>
      <c r="S44" s="2">
        <f t="shared" si="17"/>
        <v>0</v>
      </c>
      <c r="T44" s="2">
        <f t="shared" si="18"/>
        <v>0</v>
      </c>
      <c r="U44" s="2">
        <f t="shared" si="19"/>
        <v>0</v>
      </c>
      <c r="V44" s="2">
        <f t="shared" si="20"/>
        <v>1</v>
      </c>
      <c r="W44" s="22">
        <f t="shared" si="22"/>
        <v>100</v>
      </c>
      <c r="X44" s="2" t="s">
        <v>634</v>
      </c>
    </row>
    <row r="45" spans="1:25">
      <c r="A45" s="6" t="s">
        <v>352</v>
      </c>
      <c r="B45" s="6" t="s">
        <v>31</v>
      </c>
      <c r="C45" s="22">
        <v>52</v>
      </c>
      <c r="D45" s="23"/>
      <c r="E45" s="23">
        <v>30</v>
      </c>
      <c r="F45" s="24">
        <f>MAX(D45:E45)</f>
        <v>30</v>
      </c>
      <c r="G45" s="22"/>
      <c r="H45" s="23"/>
      <c r="I45" s="23"/>
      <c r="J45" s="24"/>
      <c r="K45" s="22">
        <v>10</v>
      </c>
      <c r="L45" s="22">
        <f t="shared" si="14"/>
        <v>92</v>
      </c>
      <c r="M45" s="2">
        <f t="shared" si="15"/>
        <v>3</v>
      </c>
      <c r="N45" s="2"/>
      <c r="O45" s="2"/>
      <c r="P45" s="2"/>
      <c r="Q45" s="2">
        <f t="shared" si="16"/>
        <v>1</v>
      </c>
      <c r="R45" s="2">
        <f t="shared" si="21"/>
        <v>0</v>
      </c>
      <c r="S45" s="2">
        <f t="shared" si="17"/>
        <v>0</v>
      </c>
      <c r="T45" s="2">
        <f t="shared" si="18"/>
        <v>0</v>
      </c>
      <c r="U45" s="2">
        <f t="shared" si="19"/>
        <v>0</v>
      </c>
      <c r="V45" s="2">
        <f t="shared" si="20"/>
        <v>1</v>
      </c>
      <c r="W45" s="22">
        <f t="shared" si="22"/>
        <v>92</v>
      </c>
      <c r="X45" s="2" t="s">
        <v>634</v>
      </c>
    </row>
    <row r="46" spans="1:25">
      <c r="A46" s="5" t="s">
        <v>462</v>
      </c>
      <c r="B46" s="5" t="s">
        <v>148</v>
      </c>
      <c r="C46" s="22">
        <v>9</v>
      </c>
      <c r="D46" s="23"/>
      <c r="E46" s="23"/>
      <c r="F46" s="24"/>
      <c r="G46" s="22"/>
      <c r="H46" s="23">
        <v>65</v>
      </c>
      <c r="I46" s="23"/>
      <c r="J46" s="24">
        <f>MAX(H46:I46)</f>
        <v>65</v>
      </c>
      <c r="K46" s="22"/>
      <c r="L46" s="22">
        <f t="shared" si="14"/>
        <v>74</v>
      </c>
      <c r="M46" s="2">
        <f t="shared" si="15"/>
        <v>2</v>
      </c>
      <c r="N46" s="2"/>
      <c r="O46" s="2"/>
      <c r="P46" s="2"/>
      <c r="Q46" s="2">
        <f t="shared" si="16"/>
        <v>0</v>
      </c>
      <c r="R46" s="2">
        <f t="shared" si="21"/>
        <v>0</v>
      </c>
      <c r="S46" s="2">
        <f t="shared" si="17"/>
        <v>0</v>
      </c>
      <c r="T46" s="2">
        <f t="shared" si="18"/>
        <v>1</v>
      </c>
      <c r="U46" s="2">
        <f t="shared" si="19"/>
        <v>0</v>
      </c>
      <c r="V46" s="2">
        <f t="shared" si="20"/>
        <v>1</v>
      </c>
      <c r="W46" s="22">
        <f t="shared" si="22"/>
        <v>74</v>
      </c>
      <c r="X46" s="2" t="s">
        <v>634</v>
      </c>
    </row>
    <row r="47" spans="1:25">
      <c r="A47" s="5" t="s">
        <v>459</v>
      </c>
      <c r="B47" s="5" t="s">
        <v>81</v>
      </c>
      <c r="C47" s="22"/>
      <c r="D47" s="23">
        <v>46.5</v>
      </c>
      <c r="E47" s="23">
        <v>33.200000000000003</v>
      </c>
      <c r="F47" s="24">
        <f>MAX(D47:E47)</f>
        <v>46.5</v>
      </c>
      <c r="G47" s="22"/>
      <c r="H47" s="23"/>
      <c r="I47" s="23"/>
      <c r="J47" s="24"/>
      <c r="K47" s="22"/>
      <c r="L47" s="22">
        <f t="shared" si="14"/>
        <v>46.5</v>
      </c>
      <c r="M47" s="2">
        <f t="shared" si="15"/>
        <v>1</v>
      </c>
      <c r="N47" s="2"/>
      <c r="O47" s="2"/>
      <c r="P47" s="2"/>
      <c r="Q47" s="2">
        <f t="shared" si="16"/>
        <v>0</v>
      </c>
      <c r="R47" s="2">
        <f t="shared" si="21"/>
        <v>1</v>
      </c>
      <c r="S47" s="2">
        <f t="shared" si="17"/>
        <v>0</v>
      </c>
      <c r="T47" s="2">
        <f t="shared" si="18"/>
        <v>0</v>
      </c>
      <c r="U47" s="2">
        <f t="shared" si="19"/>
        <v>0</v>
      </c>
      <c r="V47" s="2">
        <f t="shared" si="20"/>
        <v>1</v>
      </c>
      <c r="W47" s="22">
        <f t="shared" si="22"/>
        <v>46.5</v>
      </c>
      <c r="X47" s="2" t="s">
        <v>634</v>
      </c>
    </row>
    <row r="48" spans="1:25">
      <c r="A48" s="6" t="s">
        <v>334</v>
      </c>
      <c r="B48" s="6" t="s">
        <v>41</v>
      </c>
      <c r="C48" s="22">
        <v>49</v>
      </c>
      <c r="D48" s="23"/>
      <c r="E48" s="23">
        <v>18</v>
      </c>
      <c r="F48" s="24">
        <f>MAX(D48:E48)</f>
        <v>18</v>
      </c>
      <c r="G48" s="22">
        <v>30</v>
      </c>
      <c r="H48" s="23"/>
      <c r="I48" s="23"/>
      <c r="J48" s="24"/>
      <c r="K48" s="22"/>
      <c r="L48" s="22">
        <f t="shared" si="14"/>
        <v>97</v>
      </c>
      <c r="M48" s="2">
        <f t="shared" si="15"/>
        <v>3</v>
      </c>
      <c r="N48" s="2"/>
      <c r="O48" s="2"/>
      <c r="P48" s="2"/>
      <c r="Q48" s="2">
        <f t="shared" si="16"/>
        <v>0</v>
      </c>
      <c r="R48" s="2">
        <f t="shared" si="21"/>
        <v>0</v>
      </c>
      <c r="S48" s="2">
        <f t="shared" si="17"/>
        <v>0</v>
      </c>
      <c r="T48" s="2">
        <f t="shared" si="18"/>
        <v>0</v>
      </c>
      <c r="U48" s="2">
        <f t="shared" si="19"/>
        <v>0</v>
      </c>
      <c r="V48" s="2">
        <f t="shared" si="20"/>
        <v>0</v>
      </c>
      <c r="W48" s="22">
        <f t="shared" si="22"/>
        <v>97</v>
      </c>
      <c r="X48" s="2" t="s">
        <v>634</v>
      </c>
    </row>
    <row r="49" spans="1:24">
      <c r="A49" s="11" t="s">
        <v>125</v>
      </c>
      <c r="B49" s="11" t="s">
        <v>126</v>
      </c>
      <c r="C49" s="22">
        <v>38</v>
      </c>
      <c r="D49" s="24"/>
      <c r="E49" s="2"/>
      <c r="F49" s="24"/>
      <c r="G49" s="22"/>
      <c r="H49" s="24"/>
      <c r="I49" s="23">
        <v>55</v>
      </c>
      <c r="J49" s="24">
        <f>MAX(H49:I49)</f>
        <v>55</v>
      </c>
      <c r="K49" s="65">
        <v>53</v>
      </c>
      <c r="L49" s="22">
        <f t="shared" si="14"/>
        <v>146</v>
      </c>
      <c r="M49" s="2">
        <f t="shared" si="15"/>
        <v>3</v>
      </c>
      <c r="N49" s="2"/>
      <c r="O49" s="2"/>
      <c r="P49" s="2"/>
      <c r="Q49" s="2">
        <f t="shared" si="16"/>
        <v>0</v>
      </c>
      <c r="R49" s="2">
        <f t="shared" si="21"/>
        <v>0</v>
      </c>
      <c r="S49" s="2">
        <f t="shared" si="17"/>
        <v>0</v>
      </c>
      <c r="T49" s="2">
        <f t="shared" si="18"/>
        <v>0</v>
      </c>
      <c r="U49" s="2">
        <f t="shared" si="19"/>
        <v>1</v>
      </c>
      <c r="V49" s="2">
        <f t="shared" si="20"/>
        <v>1</v>
      </c>
      <c r="W49" s="22">
        <f t="shared" si="22"/>
        <v>146</v>
      </c>
      <c r="X49" s="50" t="s">
        <v>631</v>
      </c>
    </row>
    <row r="50" spans="1:24">
      <c r="A50" s="6" t="s">
        <v>331</v>
      </c>
      <c r="B50" s="6" t="s">
        <v>332</v>
      </c>
      <c r="C50" s="22">
        <v>24</v>
      </c>
      <c r="D50" s="23"/>
      <c r="E50" s="23">
        <v>7.2</v>
      </c>
      <c r="F50" s="24">
        <f>MAX(D50:E50)</f>
        <v>7.2</v>
      </c>
      <c r="G50" s="22"/>
      <c r="H50" s="23"/>
      <c r="I50" s="23"/>
      <c r="J50" s="24"/>
      <c r="K50" s="22">
        <v>46.666666666666664</v>
      </c>
      <c r="L50" s="22">
        <f t="shared" si="14"/>
        <v>77.86666666666666</v>
      </c>
      <c r="M50" s="2">
        <f t="shared" si="15"/>
        <v>3</v>
      </c>
      <c r="N50" s="2"/>
      <c r="O50" s="2"/>
      <c r="P50" s="2"/>
      <c r="Q50" s="2">
        <f t="shared" si="16"/>
        <v>0</v>
      </c>
      <c r="R50" s="2">
        <f t="shared" si="21"/>
        <v>0</v>
      </c>
      <c r="S50" s="2">
        <f t="shared" si="17"/>
        <v>0</v>
      </c>
      <c r="T50" s="2">
        <f t="shared" si="18"/>
        <v>0</v>
      </c>
      <c r="U50" s="2">
        <f t="shared" si="19"/>
        <v>0</v>
      </c>
      <c r="V50" s="2">
        <f t="shared" si="20"/>
        <v>0</v>
      </c>
      <c r="W50" s="22">
        <f t="shared" si="22"/>
        <v>77.86666666666666</v>
      </c>
      <c r="X50" s="2" t="s">
        <v>634</v>
      </c>
    </row>
    <row r="51" spans="1:24">
      <c r="A51" s="6" t="s">
        <v>347</v>
      </c>
      <c r="B51" s="6" t="s">
        <v>115</v>
      </c>
      <c r="C51" s="22">
        <v>41</v>
      </c>
      <c r="D51" s="23">
        <v>14.333333333333334</v>
      </c>
      <c r="E51" s="23"/>
      <c r="F51" s="24">
        <f>MAX(D51:E51)</f>
        <v>14.333333333333334</v>
      </c>
      <c r="G51" s="22">
        <v>9</v>
      </c>
      <c r="H51" s="23"/>
      <c r="I51" s="23"/>
      <c r="J51" s="24"/>
      <c r="K51" s="22"/>
      <c r="L51" s="22">
        <f t="shared" si="14"/>
        <v>64.333333333333343</v>
      </c>
      <c r="M51" s="2">
        <f t="shared" si="15"/>
        <v>3</v>
      </c>
      <c r="N51" s="2"/>
      <c r="O51" s="2"/>
      <c r="P51" s="2"/>
      <c r="Q51" s="2">
        <f t="shared" si="16"/>
        <v>0</v>
      </c>
      <c r="R51" s="2">
        <f t="shared" si="21"/>
        <v>0</v>
      </c>
      <c r="S51" s="2">
        <f t="shared" si="17"/>
        <v>0</v>
      </c>
      <c r="T51" s="2">
        <f t="shared" si="18"/>
        <v>0</v>
      </c>
      <c r="U51" s="2">
        <f t="shared" si="19"/>
        <v>0</v>
      </c>
      <c r="V51" s="2">
        <f t="shared" si="20"/>
        <v>0</v>
      </c>
      <c r="W51" s="22">
        <f t="shared" si="22"/>
        <v>64.333333333333343</v>
      </c>
      <c r="X51" s="2" t="s">
        <v>634</v>
      </c>
    </row>
    <row r="52" spans="1:24">
      <c r="A52" s="6" t="s">
        <v>359</v>
      </c>
      <c r="B52" s="6" t="s">
        <v>27</v>
      </c>
      <c r="C52" s="22">
        <v>16</v>
      </c>
      <c r="D52" s="23"/>
      <c r="E52" s="23"/>
      <c r="F52" s="24"/>
      <c r="G52" s="22"/>
      <c r="H52" s="23">
        <v>46</v>
      </c>
      <c r="I52" s="23"/>
      <c r="J52" s="24">
        <f>MAX(H52:I52)</f>
        <v>46</v>
      </c>
      <c r="K52" s="22">
        <v>0</v>
      </c>
      <c r="L52" s="22">
        <f t="shared" si="14"/>
        <v>62</v>
      </c>
      <c r="M52" s="2">
        <f t="shared" si="15"/>
        <v>3</v>
      </c>
      <c r="N52" s="2"/>
      <c r="O52" s="2"/>
      <c r="P52" s="2"/>
      <c r="Q52" s="2">
        <f t="shared" si="16"/>
        <v>0</v>
      </c>
      <c r="R52" s="2">
        <f t="shared" si="21"/>
        <v>0</v>
      </c>
      <c r="S52" s="2">
        <f t="shared" si="17"/>
        <v>0</v>
      </c>
      <c r="T52" s="2">
        <f t="shared" si="18"/>
        <v>0</v>
      </c>
      <c r="U52" s="2">
        <f t="shared" si="19"/>
        <v>0</v>
      </c>
      <c r="V52" s="2">
        <f t="shared" si="20"/>
        <v>0</v>
      </c>
      <c r="W52" s="22">
        <f t="shared" si="22"/>
        <v>62</v>
      </c>
      <c r="X52" s="2" t="s">
        <v>634</v>
      </c>
    </row>
    <row r="53" spans="1:24">
      <c r="A53" s="6" t="s">
        <v>105</v>
      </c>
      <c r="B53" s="6" t="s">
        <v>30</v>
      </c>
      <c r="C53" s="22">
        <v>32</v>
      </c>
      <c r="D53" s="23">
        <v>29.333333333333332</v>
      </c>
      <c r="E53" s="23"/>
      <c r="F53" s="24">
        <f>MAX(D53:E53)</f>
        <v>29.333333333333332</v>
      </c>
      <c r="G53" s="22"/>
      <c r="H53" s="23"/>
      <c r="I53" s="23"/>
      <c r="J53" s="24"/>
      <c r="K53" s="22"/>
      <c r="L53" s="22">
        <f t="shared" si="14"/>
        <v>61.333333333333329</v>
      </c>
      <c r="M53" s="2">
        <f t="shared" si="15"/>
        <v>2</v>
      </c>
      <c r="N53" s="2"/>
      <c r="O53" s="2"/>
      <c r="P53" s="2"/>
      <c r="Q53" s="2">
        <f t="shared" si="16"/>
        <v>0</v>
      </c>
      <c r="R53" s="2">
        <f t="shared" si="21"/>
        <v>0</v>
      </c>
      <c r="S53" s="2">
        <f t="shared" si="17"/>
        <v>0</v>
      </c>
      <c r="T53" s="2">
        <f t="shared" si="18"/>
        <v>0</v>
      </c>
      <c r="U53" s="2">
        <f t="shared" si="19"/>
        <v>0</v>
      </c>
      <c r="V53" s="2">
        <f t="shared" si="20"/>
        <v>0</v>
      </c>
      <c r="W53" s="22">
        <f t="shared" si="22"/>
        <v>61.333333333333329</v>
      </c>
      <c r="X53" s="2" t="s">
        <v>634</v>
      </c>
    </row>
    <row r="54" spans="1:24">
      <c r="A54" s="6" t="s">
        <v>323</v>
      </c>
      <c r="B54" s="6" t="s">
        <v>32</v>
      </c>
      <c r="C54" s="22">
        <v>12</v>
      </c>
      <c r="D54" s="23"/>
      <c r="E54" s="23">
        <v>3.2</v>
      </c>
      <c r="F54" s="24">
        <f>MAX(D54:E54)</f>
        <v>3.2</v>
      </c>
      <c r="G54" s="22"/>
      <c r="H54" s="23">
        <v>46</v>
      </c>
      <c r="I54" s="23"/>
      <c r="J54" s="24">
        <f>MAX(H54:I54)</f>
        <v>46</v>
      </c>
      <c r="K54" s="22"/>
      <c r="L54" s="22">
        <f t="shared" si="14"/>
        <v>61.2</v>
      </c>
      <c r="M54" s="2">
        <f t="shared" si="15"/>
        <v>3</v>
      </c>
      <c r="N54" s="2"/>
      <c r="O54" s="2"/>
      <c r="P54" s="2"/>
      <c r="Q54" s="2">
        <f t="shared" si="16"/>
        <v>0</v>
      </c>
      <c r="R54" s="2">
        <f t="shared" si="21"/>
        <v>0</v>
      </c>
      <c r="S54" s="2">
        <f t="shared" si="17"/>
        <v>0</v>
      </c>
      <c r="T54" s="2">
        <f t="shared" si="18"/>
        <v>0</v>
      </c>
      <c r="U54" s="2">
        <f t="shared" si="19"/>
        <v>0</v>
      </c>
      <c r="V54" s="2">
        <f t="shared" si="20"/>
        <v>0</v>
      </c>
      <c r="W54" s="22">
        <f t="shared" si="22"/>
        <v>61.2</v>
      </c>
      <c r="X54" s="2" t="s">
        <v>634</v>
      </c>
    </row>
    <row r="55" spans="1:24">
      <c r="A55" s="6" t="s">
        <v>18</v>
      </c>
      <c r="B55" s="6" t="s">
        <v>312</v>
      </c>
      <c r="C55" s="22">
        <v>30</v>
      </c>
      <c r="D55" s="23">
        <v>24</v>
      </c>
      <c r="E55" s="23">
        <v>14</v>
      </c>
      <c r="F55" s="24">
        <f>MAX(D55:E55)</f>
        <v>24</v>
      </c>
      <c r="G55" s="22"/>
      <c r="H55" s="23"/>
      <c r="I55" s="23"/>
      <c r="J55" s="24"/>
      <c r="K55" s="22"/>
      <c r="L55" s="22">
        <f t="shared" si="14"/>
        <v>54</v>
      </c>
      <c r="M55" s="2">
        <f t="shared" si="15"/>
        <v>2</v>
      </c>
      <c r="N55" s="2"/>
      <c r="O55" s="2"/>
      <c r="P55" s="2"/>
      <c r="Q55" s="2">
        <f t="shared" si="16"/>
        <v>0</v>
      </c>
      <c r="R55" s="2">
        <f t="shared" si="21"/>
        <v>0</v>
      </c>
      <c r="S55" s="2">
        <f t="shared" si="17"/>
        <v>0</v>
      </c>
      <c r="T55" s="2">
        <f t="shared" si="18"/>
        <v>0</v>
      </c>
      <c r="U55" s="2">
        <f t="shared" si="19"/>
        <v>0</v>
      </c>
      <c r="V55" s="2">
        <f t="shared" si="20"/>
        <v>0</v>
      </c>
      <c r="W55" s="22">
        <f t="shared" si="22"/>
        <v>54</v>
      </c>
      <c r="X55" s="2" t="s">
        <v>634</v>
      </c>
    </row>
    <row r="56" spans="1:24">
      <c r="A56" s="6" t="s">
        <v>357</v>
      </c>
      <c r="B56" s="6" t="s">
        <v>358</v>
      </c>
      <c r="C56" s="22"/>
      <c r="D56" s="23"/>
      <c r="E56" s="23">
        <v>2.4</v>
      </c>
      <c r="F56" s="24">
        <f>MAX(D56:E56)</f>
        <v>2.4</v>
      </c>
      <c r="G56" s="22"/>
      <c r="H56" s="23"/>
      <c r="I56" s="23"/>
      <c r="J56" s="24"/>
      <c r="K56" s="22">
        <v>40</v>
      </c>
      <c r="L56" s="22">
        <f t="shared" si="14"/>
        <v>42.4</v>
      </c>
      <c r="M56" s="2">
        <f t="shared" si="15"/>
        <v>2</v>
      </c>
      <c r="N56" s="2"/>
      <c r="O56" s="2"/>
      <c r="P56" s="2"/>
      <c r="Q56" s="2">
        <f t="shared" si="16"/>
        <v>0</v>
      </c>
      <c r="R56" s="2">
        <f t="shared" si="21"/>
        <v>0</v>
      </c>
      <c r="S56" s="2">
        <f t="shared" si="17"/>
        <v>0</v>
      </c>
      <c r="T56" s="2">
        <f t="shared" si="18"/>
        <v>0</v>
      </c>
      <c r="U56" s="2">
        <f t="shared" si="19"/>
        <v>0</v>
      </c>
      <c r="V56" s="2">
        <f t="shared" si="20"/>
        <v>0</v>
      </c>
      <c r="W56" s="22">
        <f t="shared" si="22"/>
        <v>42.4</v>
      </c>
      <c r="X56" s="2" t="s">
        <v>634</v>
      </c>
    </row>
    <row r="57" spans="1:24">
      <c r="A57" s="6" t="s">
        <v>340</v>
      </c>
      <c r="B57" s="6" t="s">
        <v>74</v>
      </c>
      <c r="C57" s="22">
        <v>36</v>
      </c>
      <c r="D57" s="23"/>
      <c r="E57" s="23"/>
      <c r="F57" s="24"/>
      <c r="G57" s="22"/>
      <c r="H57" s="23"/>
      <c r="I57" s="23"/>
      <c r="J57" s="24"/>
      <c r="K57" s="22"/>
      <c r="L57" s="22">
        <f t="shared" si="14"/>
        <v>36</v>
      </c>
      <c r="M57" s="2">
        <f t="shared" si="15"/>
        <v>1</v>
      </c>
      <c r="N57" s="2"/>
      <c r="O57" s="2"/>
      <c r="P57" s="2"/>
      <c r="Q57" s="2">
        <f t="shared" si="16"/>
        <v>0</v>
      </c>
      <c r="R57" s="2">
        <f t="shared" si="21"/>
        <v>0</v>
      </c>
      <c r="S57" s="2">
        <f t="shared" si="17"/>
        <v>0</v>
      </c>
      <c r="T57" s="2">
        <f t="shared" si="18"/>
        <v>0</v>
      </c>
      <c r="U57" s="2">
        <f t="shared" si="19"/>
        <v>0</v>
      </c>
      <c r="V57" s="2">
        <f t="shared" si="20"/>
        <v>0</v>
      </c>
      <c r="W57" s="22">
        <f t="shared" si="22"/>
        <v>36</v>
      </c>
      <c r="X57" s="2" t="s">
        <v>634</v>
      </c>
    </row>
    <row r="58" spans="1:24">
      <c r="A58" s="6" t="s">
        <v>349</v>
      </c>
      <c r="B58" s="6" t="s">
        <v>39</v>
      </c>
      <c r="C58" s="22">
        <v>33</v>
      </c>
      <c r="D58" s="23"/>
      <c r="E58" s="23"/>
      <c r="F58" s="24"/>
      <c r="G58" s="22"/>
      <c r="H58" s="23"/>
      <c r="I58" s="23">
        <v>2</v>
      </c>
      <c r="J58" s="24">
        <f>MAX(H58:I58)</f>
        <v>2</v>
      </c>
      <c r="K58" s="22"/>
      <c r="L58" s="22">
        <f t="shared" si="14"/>
        <v>35</v>
      </c>
      <c r="M58" s="2">
        <f t="shared" si="15"/>
        <v>2</v>
      </c>
      <c r="N58" s="2"/>
      <c r="O58" s="2"/>
      <c r="P58" s="2"/>
      <c r="Q58" s="2">
        <f t="shared" si="16"/>
        <v>0</v>
      </c>
      <c r="R58" s="2">
        <f t="shared" si="21"/>
        <v>0</v>
      </c>
      <c r="S58" s="2">
        <f t="shared" si="17"/>
        <v>0</v>
      </c>
      <c r="T58" s="2">
        <f t="shared" si="18"/>
        <v>0</v>
      </c>
      <c r="U58" s="2">
        <f t="shared" si="19"/>
        <v>0</v>
      </c>
      <c r="V58" s="2">
        <f t="shared" si="20"/>
        <v>0</v>
      </c>
      <c r="W58" s="22">
        <f t="shared" si="22"/>
        <v>35</v>
      </c>
      <c r="X58" s="2" t="s">
        <v>634</v>
      </c>
    </row>
    <row r="59" spans="1:24">
      <c r="A59" s="11" t="s">
        <v>158</v>
      </c>
      <c r="B59" s="11" t="s">
        <v>159</v>
      </c>
      <c r="C59" s="27">
        <v>19</v>
      </c>
      <c r="D59" s="23">
        <v>13.833333333333334</v>
      </c>
      <c r="E59" s="23"/>
      <c r="F59" s="24">
        <f>MAX(D59:E59)</f>
        <v>13.833333333333334</v>
      </c>
      <c r="G59" s="22"/>
      <c r="H59" s="23"/>
      <c r="I59" s="23"/>
      <c r="J59" s="24"/>
      <c r="K59" s="22"/>
      <c r="L59" s="22">
        <f t="shared" si="14"/>
        <v>32.833333333333336</v>
      </c>
      <c r="M59" s="2">
        <f t="shared" si="15"/>
        <v>2</v>
      </c>
      <c r="N59" s="2"/>
      <c r="O59" s="2"/>
      <c r="P59" s="2"/>
      <c r="Q59" s="2">
        <f t="shared" si="16"/>
        <v>0</v>
      </c>
      <c r="R59" s="2">
        <f t="shared" si="21"/>
        <v>0</v>
      </c>
      <c r="S59" s="2">
        <f t="shared" si="17"/>
        <v>0</v>
      </c>
      <c r="T59" s="2">
        <f t="shared" si="18"/>
        <v>0</v>
      </c>
      <c r="U59" s="2">
        <f t="shared" si="19"/>
        <v>0</v>
      </c>
      <c r="V59" s="2">
        <f t="shared" si="20"/>
        <v>0</v>
      </c>
      <c r="W59" s="22">
        <f t="shared" si="22"/>
        <v>32.833333333333336</v>
      </c>
      <c r="X59" s="2" t="s">
        <v>634</v>
      </c>
    </row>
    <row r="60" spans="1:24">
      <c r="A60" s="6" t="s">
        <v>322</v>
      </c>
      <c r="B60" s="6" t="s">
        <v>36</v>
      </c>
      <c r="C60" s="22">
        <v>11</v>
      </c>
      <c r="D60" s="23">
        <v>11.5</v>
      </c>
      <c r="E60" s="23"/>
      <c r="F60" s="24">
        <f>MAX(D60:E60)</f>
        <v>11.5</v>
      </c>
      <c r="G60" s="22"/>
      <c r="H60" s="23"/>
      <c r="I60" s="23"/>
      <c r="J60" s="24"/>
      <c r="K60" s="22"/>
      <c r="L60" s="22">
        <f t="shared" si="14"/>
        <v>22.5</v>
      </c>
      <c r="M60" s="2">
        <f t="shared" si="15"/>
        <v>2</v>
      </c>
      <c r="N60" s="2"/>
      <c r="O60" s="2"/>
      <c r="P60" s="2"/>
      <c r="Q60" s="2">
        <f t="shared" si="16"/>
        <v>0</v>
      </c>
      <c r="R60" s="2">
        <f t="shared" si="21"/>
        <v>0</v>
      </c>
      <c r="S60" s="2">
        <f t="shared" si="17"/>
        <v>0</v>
      </c>
      <c r="T60" s="2">
        <f t="shared" si="18"/>
        <v>0</v>
      </c>
      <c r="U60" s="2">
        <f t="shared" si="19"/>
        <v>0</v>
      </c>
      <c r="V60" s="2">
        <f t="shared" si="20"/>
        <v>0</v>
      </c>
      <c r="W60" s="22">
        <f t="shared" si="22"/>
        <v>22.5</v>
      </c>
      <c r="X60" s="2" t="s">
        <v>634</v>
      </c>
    </row>
    <row r="61" spans="1:24">
      <c r="A61" s="6" t="s">
        <v>360</v>
      </c>
      <c r="B61" s="6" t="s">
        <v>135</v>
      </c>
      <c r="C61" s="22">
        <v>12</v>
      </c>
      <c r="D61" s="23">
        <v>6</v>
      </c>
      <c r="E61" s="23">
        <v>10</v>
      </c>
      <c r="F61" s="24">
        <f>MAX(D61:E61)</f>
        <v>10</v>
      </c>
      <c r="G61" s="22"/>
      <c r="H61" s="23"/>
      <c r="I61" s="23"/>
      <c r="J61" s="24"/>
      <c r="K61" s="22"/>
      <c r="L61" s="22">
        <f t="shared" si="14"/>
        <v>22</v>
      </c>
      <c r="M61" s="2">
        <f t="shared" si="15"/>
        <v>2</v>
      </c>
      <c r="N61" s="2"/>
      <c r="O61" s="2"/>
      <c r="P61" s="2"/>
      <c r="Q61" s="2">
        <f t="shared" si="16"/>
        <v>0</v>
      </c>
      <c r="R61" s="2">
        <f t="shared" si="21"/>
        <v>0</v>
      </c>
      <c r="S61" s="2">
        <f t="shared" si="17"/>
        <v>0</v>
      </c>
      <c r="T61" s="2">
        <f t="shared" si="18"/>
        <v>0</v>
      </c>
      <c r="U61" s="2">
        <f t="shared" si="19"/>
        <v>0</v>
      </c>
      <c r="V61" s="2">
        <f t="shared" si="20"/>
        <v>0</v>
      </c>
      <c r="W61" s="22">
        <f t="shared" si="22"/>
        <v>22</v>
      </c>
      <c r="X61" s="2" t="s">
        <v>634</v>
      </c>
    </row>
    <row r="62" spans="1:24">
      <c r="A62" s="5" t="s">
        <v>463</v>
      </c>
      <c r="B62" s="5" t="s">
        <v>464</v>
      </c>
      <c r="C62" s="22">
        <v>14</v>
      </c>
      <c r="D62" s="23"/>
      <c r="E62" s="23">
        <v>5.2</v>
      </c>
      <c r="F62" s="24">
        <f>MAX(D62:E62)</f>
        <v>5.2</v>
      </c>
      <c r="G62" s="22"/>
      <c r="H62" s="23"/>
      <c r="I62" s="23"/>
      <c r="J62" s="24"/>
      <c r="K62" s="22"/>
      <c r="L62" s="22">
        <f t="shared" si="14"/>
        <v>19.2</v>
      </c>
      <c r="M62" s="2">
        <f t="shared" si="15"/>
        <v>2</v>
      </c>
      <c r="N62" s="2"/>
      <c r="O62" s="2"/>
      <c r="P62" s="2"/>
      <c r="Q62" s="2">
        <f t="shared" si="16"/>
        <v>0</v>
      </c>
      <c r="R62" s="2">
        <f t="shared" si="21"/>
        <v>0</v>
      </c>
      <c r="S62" s="2">
        <f t="shared" si="17"/>
        <v>0</v>
      </c>
      <c r="T62" s="2">
        <f t="shared" si="18"/>
        <v>0</v>
      </c>
      <c r="U62" s="2">
        <f t="shared" si="19"/>
        <v>0</v>
      </c>
      <c r="V62" s="2">
        <f t="shared" si="20"/>
        <v>0</v>
      </c>
      <c r="W62" s="22">
        <f t="shared" si="22"/>
        <v>19.2</v>
      </c>
      <c r="X62" s="2" t="s">
        <v>634</v>
      </c>
    </row>
    <row r="63" spans="1:24">
      <c r="A63" s="6" t="s">
        <v>345</v>
      </c>
      <c r="B63" s="6" t="s">
        <v>6</v>
      </c>
      <c r="C63" s="22">
        <v>19</v>
      </c>
      <c r="D63" s="23"/>
      <c r="E63" s="23"/>
      <c r="F63" s="24"/>
      <c r="G63" s="2"/>
      <c r="H63" s="23"/>
      <c r="I63" s="23"/>
      <c r="J63" s="24"/>
      <c r="K63" s="22"/>
      <c r="L63" s="22">
        <f t="shared" si="14"/>
        <v>19</v>
      </c>
      <c r="M63" s="2">
        <f t="shared" si="15"/>
        <v>1</v>
      </c>
      <c r="N63" s="2"/>
      <c r="O63" s="2"/>
      <c r="P63" s="2"/>
      <c r="Q63" s="2">
        <f t="shared" si="16"/>
        <v>0</v>
      </c>
      <c r="R63" s="2">
        <f t="shared" si="21"/>
        <v>0</v>
      </c>
      <c r="S63" s="2">
        <f t="shared" si="17"/>
        <v>0</v>
      </c>
      <c r="T63" s="2">
        <f t="shared" si="18"/>
        <v>0</v>
      </c>
      <c r="U63" s="2">
        <f t="shared" si="19"/>
        <v>0</v>
      </c>
      <c r="V63" s="2">
        <f t="shared" si="20"/>
        <v>0</v>
      </c>
      <c r="W63" s="22">
        <f t="shared" si="22"/>
        <v>19</v>
      </c>
      <c r="X63" s="2" t="s">
        <v>634</v>
      </c>
    </row>
    <row r="64" spans="1:24">
      <c r="A64" s="11" t="s">
        <v>143</v>
      </c>
      <c r="B64" s="11" t="s">
        <v>36</v>
      </c>
      <c r="C64" s="27">
        <v>19</v>
      </c>
      <c r="D64" s="23"/>
      <c r="E64" s="23"/>
      <c r="F64" s="24"/>
      <c r="G64" s="22"/>
      <c r="H64" s="23"/>
      <c r="I64" s="23"/>
      <c r="J64" s="24"/>
      <c r="K64" s="22"/>
      <c r="L64" s="22">
        <f t="shared" si="14"/>
        <v>19</v>
      </c>
      <c r="M64" s="2">
        <f t="shared" si="15"/>
        <v>1</v>
      </c>
      <c r="N64" s="2"/>
      <c r="O64" s="2"/>
      <c r="P64" s="2"/>
      <c r="Q64" s="2">
        <f t="shared" si="16"/>
        <v>0</v>
      </c>
      <c r="R64" s="2">
        <f t="shared" si="21"/>
        <v>0</v>
      </c>
      <c r="S64" s="2">
        <f t="shared" si="17"/>
        <v>0</v>
      </c>
      <c r="T64" s="2">
        <f t="shared" si="18"/>
        <v>0</v>
      </c>
      <c r="U64" s="2">
        <f t="shared" si="19"/>
        <v>0</v>
      </c>
      <c r="V64" s="2">
        <f t="shared" si="20"/>
        <v>0</v>
      </c>
      <c r="W64" s="22">
        <f t="shared" si="22"/>
        <v>19</v>
      </c>
      <c r="X64" s="2" t="s">
        <v>634</v>
      </c>
    </row>
    <row r="65" spans="1:24">
      <c r="A65" s="6" t="s">
        <v>353</v>
      </c>
      <c r="B65" s="6" t="s">
        <v>12</v>
      </c>
      <c r="C65" s="22">
        <v>18</v>
      </c>
      <c r="D65" s="23"/>
      <c r="E65" s="23"/>
      <c r="F65" s="24"/>
      <c r="G65" s="22"/>
      <c r="H65" s="23"/>
      <c r="I65" s="23"/>
      <c r="J65" s="24"/>
      <c r="K65" s="22"/>
      <c r="L65" s="22">
        <f t="shared" si="14"/>
        <v>18</v>
      </c>
      <c r="M65" s="2">
        <f t="shared" si="15"/>
        <v>1</v>
      </c>
      <c r="N65" s="2"/>
      <c r="O65" s="2"/>
      <c r="P65" s="2"/>
      <c r="Q65" s="2">
        <f t="shared" si="16"/>
        <v>0</v>
      </c>
      <c r="R65" s="2">
        <f t="shared" si="21"/>
        <v>0</v>
      </c>
      <c r="S65" s="2">
        <f t="shared" si="17"/>
        <v>0</v>
      </c>
      <c r="T65" s="2">
        <f t="shared" si="18"/>
        <v>0</v>
      </c>
      <c r="U65" s="2">
        <f t="shared" si="19"/>
        <v>0</v>
      </c>
      <c r="V65" s="2">
        <f t="shared" si="20"/>
        <v>0</v>
      </c>
      <c r="W65" s="22">
        <f t="shared" si="22"/>
        <v>18</v>
      </c>
      <c r="X65" s="2" t="s">
        <v>634</v>
      </c>
    </row>
    <row r="66" spans="1:24">
      <c r="A66" s="6" t="s">
        <v>327</v>
      </c>
      <c r="B66" s="6" t="s">
        <v>6</v>
      </c>
      <c r="C66" s="22">
        <v>9</v>
      </c>
      <c r="D66" s="23"/>
      <c r="E66" s="23"/>
      <c r="F66" s="24"/>
      <c r="G66" s="22"/>
      <c r="H66" s="23"/>
      <c r="I66" s="23"/>
      <c r="J66" s="24"/>
      <c r="K66" s="22"/>
      <c r="L66" s="22">
        <f t="shared" ref="L66:L79" si="23">SUM(C66,F66:G66,J66:K66)</f>
        <v>9</v>
      </c>
      <c r="M66" s="2">
        <f t="shared" ref="M66:M79" si="24">COUNT(C66,F66:G66,J66:K66)</f>
        <v>1</v>
      </c>
      <c r="N66" s="2"/>
      <c r="O66" s="2"/>
      <c r="P66" s="2"/>
      <c r="Q66" s="2">
        <f t="shared" ref="Q66:Q79" si="25">IF(C66&gt;=50,1,0)</f>
        <v>0</v>
      </c>
      <c r="R66" s="2">
        <f t="shared" si="21"/>
        <v>0</v>
      </c>
      <c r="S66" s="2">
        <f t="shared" ref="S66:S79" si="26">IF(G66&gt;=50,1,0)</f>
        <v>0</v>
      </c>
      <c r="T66" s="2">
        <f t="shared" ref="T66:T79" si="27">IF(J66&gt;=60,1,0)</f>
        <v>0</v>
      </c>
      <c r="U66" s="2">
        <f t="shared" ref="U66:U79" si="28">IF(K66&gt;=50,1,0)</f>
        <v>0</v>
      </c>
      <c r="V66" s="2">
        <f t="shared" ref="V66:V79" si="29">SUM(Q66:U66)</f>
        <v>0</v>
      </c>
      <c r="W66" s="22">
        <f t="shared" si="22"/>
        <v>9</v>
      </c>
      <c r="X66" s="2" t="s">
        <v>634</v>
      </c>
    </row>
    <row r="67" spans="1:24">
      <c r="A67" s="5" t="s">
        <v>465</v>
      </c>
      <c r="B67" s="5" t="s">
        <v>33</v>
      </c>
      <c r="C67" s="22"/>
      <c r="D67" s="23"/>
      <c r="E67" s="23"/>
      <c r="F67" s="24">
        <f>MAX(D67:E67)</f>
        <v>0</v>
      </c>
      <c r="G67" s="22"/>
      <c r="H67" s="23"/>
      <c r="I67" s="23"/>
      <c r="J67" s="24"/>
      <c r="K67" s="22"/>
      <c r="L67" s="22">
        <f t="shared" si="23"/>
        <v>0</v>
      </c>
      <c r="M67" s="2">
        <f t="shared" si="24"/>
        <v>1</v>
      </c>
      <c r="N67" s="2"/>
      <c r="O67" s="2"/>
      <c r="P67" s="2"/>
      <c r="Q67" s="2">
        <f t="shared" si="25"/>
        <v>0</v>
      </c>
      <c r="R67" s="2">
        <f t="shared" si="21"/>
        <v>0</v>
      </c>
      <c r="S67" s="2">
        <f t="shared" si="26"/>
        <v>0</v>
      </c>
      <c r="T67" s="2">
        <f t="shared" si="27"/>
        <v>0</v>
      </c>
      <c r="U67" s="2">
        <f t="shared" si="28"/>
        <v>0</v>
      </c>
      <c r="V67" s="2">
        <f t="shared" si="29"/>
        <v>0</v>
      </c>
      <c r="W67" s="22">
        <f t="shared" si="22"/>
        <v>0</v>
      </c>
      <c r="X67" s="2" t="s">
        <v>634</v>
      </c>
    </row>
    <row r="68" spans="1:24">
      <c r="A68" s="11" t="s">
        <v>136</v>
      </c>
      <c r="B68" s="11" t="s">
        <v>132</v>
      </c>
      <c r="C68" s="27"/>
      <c r="D68" s="23"/>
      <c r="E68" s="23"/>
      <c r="F68" s="24"/>
      <c r="G68" s="22"/>
      <c r="H68" s="23"/>
      <c r="I68" s="23"/>
      <c r="J68" s="24"/>
      <c r="K68" s="22"/>
      <c r="L68" s="22">
        <f t="shared" si="23"/>
        <v>0</v>
      </c>
      <c r="M68" s="2">
        <f t="shared" si="24"/>
        <v>0</v>
      </c>
      <c r="N68" s="2"/>
      <c r="O68" s="2"/>
      <c r="P68" s="2"/>
      <c r="Q68" s="2">
        <f t="shared" si="25"/>
        <v>0</v>
      </c>
      <c r="R68" s="2">
        <f t="shared" si="21"/>
        <v>0</v>
      </c>
      <c r="S68" s="2">
        <f t="shared" si="26"/>
        <v>0</v>
      </c>
      <c r="T68" s="2">
        <f t="shared" si="27"/>
        <v>0</v>
      </c>
      <c r="U68" s="2">
        <f t="shared" si="28"/>
        <v>0</v>
      </c>
      <c r="V68" s="2">
        <f t="shared" si="29"/>
        <v>0</v>
      </c>
      <c r="W68" s="22">
        <f t="shared" si="22"/>
        <v>0</v>
      </c>
      <c r="X68" s="2" t="s">
        <v>634</v>
      </c>
    </row>
    <row r="69" spans="1:24">
      <c r="A69" s="5" t="s">
        <v>282</v>
      </c>
      <c r="B69" s="5" t="s">
        <v>96</v>
      </c>
      <c r="C69" s="22"/>
      <c r="D69" s="23"/>
      <c r="E69" s="23"/>
      <c r="F69" s="24"/>
      <c r="G69" s="22"/>
      <c r="H69" s="23"/>
      <c r="I69" s="23"/>
      <c r="J69" s="24"/>
      <c r="K69" s="22"/>
      <c r="L69" s="22">
        <f t="shared" si="23"/>
        <v>0</v>
      </c>
      <c r="M69" s="2">
        <f t="shared" si="24"/>
        <v>0</v>
      </c>
      <c r="N69" s="2"/>
      <c r="O69" s="2"/>
      <c r="P69" s="2"/>
      <c r="Q69" s="2">
        <f t="shared" si="25"/>
        <v>0</v>
      </c>
      <c r="R69" s="2">
        <f t="shared" si="21"/>
        <v>0</v>
      </c>
      <c r="S69" s="2">
        <f t="shared" si="26"/>
        <v>0</v>
      </c>
      <c r="T69" s="2">
        <f t="shared" si="27"/>
        <v>0</v>
      </c>
      <c r="U69" s="2">
        <f t="shared" si="28"/>
        <v>0</v>
      </c>
      <c r="V69" s="2">
        <f t="shared" si="29"/>
        <v>0</v>
      </c>
      <c r="W69" s="22">
        <f t="shared" si="22"/>
        <v>0</v>
      </c>
      <c r="X69" s="2" t="s">
        <v>634</v>
      </c>
    </row>
    <row r="70" spans="1:24">
      <c r="A70" s="5" t="s">
        <v>222</v>
      </c>
      <c r="B70" s="5" t="s">
        <v>161</v>
      </c>
      <c r="C70" s="22"/>
      <c r="D70" s="23"/>
      <c r="E70" s="23"/>
      <c r="F70" s="24"/>
      <c r="G70" s="22"/>
      <c r="H70" s="23"/>
      <c r="I70" s="23"/>
      <c r="J70" s="24"/>
      <c r="K70" s="22"/>
      <c r="L70" s="22">
        <f t="shared" si="23"/>
        <v>0</v>
      </c>
      <c r="M70" s="2">
        <f t="shared" si="24"/>
        <v>0</v>
      </c>
      <c r="N70" s="2"/>
      <c r="O70" s="2"/>
      <c r="P70" s="2"/>
      <c r="Q70" s="2">
        <f t="shared" si="25"/>
        <v>0</v>
      </c>
      <c r="R70" s="2">
        <f t="shared" si="21"/>
        <v>0</v>
      </c>
      <c r="S70" s="2">
        <f t="shared" si="26"/>
        <v>0</v>
      </c>
      <c r="T70" s="2">
        <f t="shared" si="27"/>
        <v>0</v>
      </c>
      <c r="U70" s="2">
        <f t="shared" si="28"/>
        <v>0</v>
      </c>
      <c r="V70" s="2">
        <f t="shared" si="29"/>
        <v>0</v>
      </c>
      <c r="W70" s="22">
        <f t="shared" si="22"/>
        <v>0</v>
      </c>
      <c r="X70" s="2" t="s">
        <v>634</v>
      </c>
    </row>
    <row r="71" spans="1:24">
      <c r="A71" s="11" t="s">
        <v>141</v>
      </c>
      <c r="B71" s="11" t="s">
        <v>15</v>
      </c>
      <c r="C71" s="27"/>
      <c r="D71" s="23"/>
      <c r="E71" s="23"/>
      <c r="F71" s="24"/>
      <c r="G71" s="22"/>
      <c r="H71" s="23"/>
      <c r="I71" s="23"/>
      <c r="J71" s="24"/>
      <c r="K71" s="22"/>
      <c r="L71" s="22">
        <f t="shared" si="23"/>
        <v>0</v>
      </c>
      <c r="M71" s="2">
        <f t="shared" si="24"/>
        <v>0</v>
      </c>
      <c r="N71" s="2"/>
      <c r="O71" s="2"/>
      <c r="P71" s="2"/>
      <c r="Q71" s="2">
        <f t="shared" si="25"/>
        <v>0</v>
      </c>
      <c r="R71" s="2">
        <f t="shared" si="21"/>
        <v>0</v>
      </c>
      <c r="S71" s="2">
        <f t="shared" si="26"/>
        <v>0</v>
      </c>
      <c r="T71" s="2">
        <f t="shared" si="27"/>
        <v>0</v>
      </c>
      <c r="U71" s="2">
        <f t="shared" si="28"/>
        <v>0</v>
      </c>
      <c r="V71" s="2">
        <f t="shared" si="29"/>
        <v>0</v>
      </c>
      <c r="W71" s="22">
        <f t="shared" si="22"/>
        <v>0</v>
      </c>
      <c r="X71" s="2" t="s">
        <v>634</v>
      </c>
    </row>
    <row r="72" spans="1:24" s="35" customFormat="1">
      <c r="A72" s="32" t="s">
        <v>339</v>
      </c>
      <c r="B72" s="32" t="s">
        <v>35</v>
      </c>
      <c r="C72" s="33"/>
      <c r="D72" s="34"/>
      <c r="E72" s="34"/>
      <c r="F72" s="38"/>
      <c r="G72" s="33"/>
      <c r="H72" s="34"/>
      <c r="I72" s="34"/>
      <c r="J72" s="38"/>
      <c r="K72" s="33"/>
      <c r="L72" s="33">
        <f t="shared" si="23"/>
        <v>0</v>
      </c>
      <c r="M72" s="32">
        <f t="shared" si="24"/>
        <v>0</v>
      </c>
      <c r="N72" s="32"/>
      <c r="O72" s="32"/>
      <c r="P72" s="32"/>
      <c r="Q72" s="32">
        <f t="shared" si="25"/>
        <v>0</v>
      </c>
      <c r="R72" s="32">
        <f t="shared" si="21"/>
        <v>0</v>
      </c>
      <c r="S72" s="32">
        <f t="shared" si="26"/>
        <v>0</v>
      </c>
      <c r="T72" s="32">
        <f t="shared" si="27"/>
        <v>0</v>
      </c>
      <c r="U72" s="32">
        <f t="shared" si="28"/>
        <v>0</v>
      </c>
      <c r="V72" s="32">
        <f t="shared" si="29"/>
        <v>0</v>
      </c>
      <c r="W72" s="33">
        <f t="shared" si="22"/>
        <v>0</v>
      </c>
      <c r="X72" s="32" t="s">
        <v>565</v>
      </c>
    </row>
    <row r="73" spans="1:24">
      <c r="A73" s="3" t="s">
        <v>212</v>
      </c>
      <c r="B73" s="3" t="s">
        <v>21</v>
      </c>
      <c r="C73" s="27"/>
      <c r="D73" s="23"/>
      <c r="E73" s="23"/>
      <c r="F73" s="24"/>
      <c r="G73" s="24"/>
      <c r="H73" s="23"/>
      <c r="I73" s="23"/>
      <c r="J73" s="24"/>
      <c r="K73" s="22"/>
      <c r="L73" s="22">
        <f t="shared" si="23"/>
        <v>0</v>
      </c>
      <c r="M73" s="2">
        <f t="shared" si="24"/>
        <v>0</v>
      </c>
      <c r="N73" s="1"/>
      <c r="O73" s="2"/>
      <c r="P73" s="2"/>
      <c r="Q73" s="2">
        <f t="shared" si="25"/>
        <v>0</v>
      </c>
      <c r="R73" s="2">
        <f t="shared" si="21"/>
        <v>0</v>
      </c>
      <c r="S73" s="2">
        <f t="shared" si="26"/>
        <v>0</v>
      </c>
      <c r="T73" s="2">
        <f t="shared" si="27"/>
        <v>0</v>
      </c>
      <c r="U73" s="2">
        <f t="shared" si="28"/>
        <v>0</v>
      </c>
      <c r="V73" s="2">
        <f t="shared" si="29"/>
        <v>0</v>
      </c>
      <c r="W73" s="22">
        <f t="shared" si="22"/>
        <v>0</v>
      </c>
      <c r="X73" s="2" t="s">
        <v>634</v>
      </c>
    </row>
    <row r="74" spans="1:24">
      <c r="A74" s="11" t="s">
        <v>149</v>
      </c>
      <c r="B74" s="11" t="s">
        <v>120</v>
      </c>
      <c r="C74" s="27"/>
      <c r="D74" s="23"/>
      <c r="E74" s="23"/>
      <c r="F74" s="24"/>
      <c r="G74" s="24"/>
      <c r="H74" s="23"/>
      <c r="I74" s="23"/>
      <c r="J74" s="24"/>
      <c r="K74" s="22"/>
      <c r="L74" s="22">
        <f t="shared" si="23"/>
        <v>0</v>
      </c>
      <c r="M74" s="2">
        <f t="shared" si="24"/>
        <v>0</v>
      </c>
      <c r="N74" s="1"/>
      <c r="O74" s="2"/>
      <c r="P74" s="2"/>
      <c r="Q74" s="2">
        <f t="shared" si="25"/>
        <v>0</v>
      </c>
      <c r="R74" s="2">
        <f t="shared" si="21"/>
        <v>0</v>
      </c>
      <c r="S74" s="2">
        <f t="shared" si="26"/>
        <v>0</v>
      </c>
      <c r="T74" s="2">
        <f t="shared" si="27"/>
        <v>0</v>
      </c>
      <c r="U74" s="2">
        <f t="shared" si="28"/>
        <v>0</v>
      </c>
      <c r="V74" s="2">
        <f t="shared" si="29"/>
        <v>0</v>
      </c>
      <c r="W74" s="22">
        <f t="shared" si="22"/>
        <v>0</v>
      </c>
      <c r="X74" s="2" t="s">
        <v>634</v>
      </c>
    </row>
    <row r="75" spans="1:24">
      <c r="A75" s="11" t="s">
        <v>152</v>
      </c>
      <c r="B75" s="11" t="s">
        <v>48</v>
      </c>
      <c r="C75" s="27"/>
      <c r="D75" s="23"/>
      <c r="E75" s="23"/>
      <c r="F75" s="24"/>
      <c r="G75" s="22"/>
      <c r="H75" s="23"/>
      <c r="I75" s="23"/>
      <c r="J75" s="24"/>
      <c r="K75" s="22"/>
      <c r="L75" s="22">
        <f t="shared" si="23"/>
        <v>0</v>
      </c>
      <c r="M75" s="2">
        <f t="shared" si="24"/>
        <v>0</v>
      </c>
      <c r="N75" s="2"/>
      <c r="O75" s="2"/>
      <c r="P75" s="2"/>
      <c r="Q75" s="2">
        <f t="shared" si="25"/>
        <v>0</v>
      </c>
      <c r="R75" s="2">
        <f t="shared" si="21"/>
        <v>0</v>
      </c>
      <c r="S75" s="2">
        <f t="shared" si="26"/>
        <v>0</v>
      </c>
      <c r="T75" s="2">
        <f t="shared" si="27"/>
        <v>0</v>
      </c>
      <c r="U75" s="2">
        <f t="shared" si="28"/>
        <v>0</v>
      </c>
      <c r="V75" s="2">
        <f t="shared" si="29"/>
        <v>0</v>
      </c>
      <c r="W75" s="22">
        <f t="shared" si="22"/>
        <v>0</v>
      </c>
      <c r="X75" s="2" t="s">
        <v>634</v>
      </c>
    </row>
    <row r="76" spans="1:24">
      <c r="A76" s="11" t="s">
        <v>156</v>
      </c>
      <c r="B76" s="11" t="s">
        <v>157</v>
      </c>
      <c r="C76" s="27"/>
      <c r="D76" s="23"/>
      <c r="E76" s="23"/>
      <c r="F76" s="24"/>
      <c r="G76" s="22"/>
      <c r="H76" s="23"/>
      <c r="I76" s="23"/>
      <c r="J76" s="24"/>
      <c r="K76" s="22"/>
      <c r="L76" s="22">
        <f t="shared" si="23"/>
        <v>0</v>
      </c>
      <c r="M76" s="2">
        <f t="shared" si="24"/>
        <v>0</v>
      </c>
      <c r="N76" s="2"/>
      <c r="O76" s="2"/>
      <c r="P76" s="2"/>
      <c r="Q76" s="2">
        <f t="shared" si="25"/>
        <v>0</v>
      </c>
      <c r="R76" s="2">
        <f t="shared" si="21"/>
        <v>0</v>
      </c>
      <c r="S76" s="2">
        <f t="shared" si="26"/>
        <v>0</v>
      </c>
      <c r="T76" s="2">
        <f t="shared" si="27"/>
        <v>0</v>
      </c>
      <c r="U76" s="2">
        <f t="shared" si="28"/>
        <v>0</v>
      </c>
      <c r="V76" s="2">
        <f t="shared" si="29"/>
        <v>0</v>
      </c>
      <c r="W76" s="22">
        <f t="shared" si="22"/>
        <v>0</v>
      </c>
      <c r="X76" s="2" t="s">
        <v>634</v>
      </c>
    </row>
    <row r="77" spans="1:24">
      <c r="A77" s="6" t="s">
        <v>324</v>
      </c>
      <c r="B77" s="6" t="s">
        <v>325</v>
      </c>
      <c r="C77" s="22"/>
      <c r="D77" s="23"/>
      <c r="E77" s="23"/>
      <c r="F77" s="24"/>
      <c r="G77" s="22"/>
      <c r="H77" s="23"/>
      <c r="I77" s="23"/>
      <c r="J77" s="24"/>
      <c r="K77" s="22"/>
      <c r="L77" s="22">
        <f t="shared" si="23"/>
        <v>0</v>
      </c>
      <c r="M77" s="2">
        <f t="shared" si="24"/>
        <v>0</v>
      </c>
      <c r="N77" s="2"/>
      <c r="O77" s="2"/>
      <c r="P77" s="2"/>
      <c r="Q77" s="2">
        <f t="shared" si="25"/>
        <v>0</v>
      </c>
      <c r="R77" s="2">
        <f t="shared" si="21"/>
        <v>0</v>
      </c>
      <c r="S77" s="2">
        <f t="shared" si="26"/>
        <v>0</v>
      </c>
      <c r="T77" s="2">
        <f t="shared" si="27"/>
        <v>0</v>
      </c>
      <c r="U77" s="2">
        <f t="shared" si="28"/>
        <v>0</v>
      </c>
      <c r="V77" s="2">
        <f t="shared" si="29"/>
        <v>0</v>
      </c>
      <c r="W77" s="22">
        <f t="shared" si="22"/>
        <v>0</v>
      </c>
      <c r="X77" s="2" t="s">
        <v>634</v>
      </c>
    </row>
    <row r="78" spans="1:24">
      <c r="A78" s="11" t="s">
        <v>162</v>
      </c>
      <c r="B78" s="11" t="s">
        <v>84</v>
      </c>
      <c r="C78" s="27"/>
      <c r="D78" s="23"/>
      <c r="E78" s="23"/>
      <c r="F78" s="24"/>
      <c r="G78" s="22"/>
      <c r="H78" s="23"/>
      <c r="I78" s="23"/>
      <c r="J78" s="24"/>
      <c r="K78" s="22"/>
      <c r="L78" s="22">
        <f t="shared" si="23"/>
        <v>0</v>
      </c>
      <c r="M78" s="2">
        <f t="shared" si="24"/>
        <v>0</v>
      </c>
      <c r="N78" s="2"/>
      <c r="O78" s="2"/>
      <c r="P78" s="2"/>
      <c r="Q78" s="2">
        <f t="shared" si="25"/>
        <v>0</v>
      </c>
      <c r="R78" s="2">
        <f t="shared" si="21"/>
        <v>0</v>
      </c>
      <c r="S78" s="2">
        <f t="shared" si="26"/>
        <v>0</v>
      </c>
      <c r="T78" s="2">
        <f t="shared" si="27"/>
        <v>0</v>
      </c>
      <c r="U78" s="2">
        <f t="shared" si="28"/>
        <v>0</v>
      </c>
      <c r="V78" s="2">
        <f t="shared" si="29"/>
        <v>0</v>
      </c>
      <c r="W78" s="22">
        <f t="shared" si="22"/>
        <v>0</v>
      </c>
      <c r="X78" s="2" t="s">
        <v>634</v>
      </c>
    </row>
    <row r="79" spans="1:24">
      <c r="A79" s="67" t="s">
        <v>637</v>
      </c>
      <c r="B79" s="67" t="s">
        <v>50</v>
      </c>
      <c r="C79" s="65">
        <v>65</v>
      </c>
      <c r="D79" s="68"/>
      <c r="E79" s="68">
        <v>27</v>
      </c>
      <c r="F79" s="69">
        <f>MAX(D79:E79)</f>
        <v>27</v>
      </c>
      <c r="G79" s="65"/>
      <c r="H79" s="68"/>
      <c r="I79" s="68"/>
      <c r="J79" s="65"/>
      <c r="K79" s="65">
        <v>20</v>
      </c>
      <c r="L79" s="65">
        <f t="shared" si="23"/>
        <v>112</v>
      </c>
      <c r="M79" s="66">
        <f t="shared" si="24"/>
        <v>3</v>
      </c>
      <c r="N79" s="66"/>
      <c r="O79" s="66"/>
      <c r="P79" s="66"/>
      <c r="Q79" s="66">
        <f t="shared" si="25"/>
        <v>1</v>
      </c>
      <c r="R79" s="66">
        <f t="shared" si="21"/>
        <v>0</v>
      </c>
      <c r="S79" s="66">
        <f t="shared" si="26"/>
        <v>0</v>
      </c>
      <c r="T79" s="66">
        <f t="shared" si="27"/>
        <v>0</v>
      </c>
      <c r="U79" s="66">
        <f t="shared" si="28"/>
        <v>0</v>
      </c>
      <c r="V79" s="66">
        <f t="shared" si="29"/>
        <v>1</v>
      </c>
      <c r="W79" s="65">
        <f t="shared" si="22"/>
        <v>112</v>
      </c>
      <c r="X79" s="50" t="s">
        <v>631</v>
      </c>
    </row>
    <row r="80" spans="1:24">
      <c r="I80" s="23"/>
      <c r="S80" s="2"/>
    </row>
    <row r="81" spans="1:24" s="9" customFormat="1">
      <c r="A81" s="3" t="s">
        <v>547</v>
      </c>
      <c r="B81" s="3" t="s">
        <v>14</v>
      </c>
      <c r="C81" s="22">
        <v>84</v>
      </c>
      <c r="D81" s="23">
        <v>63.833333333333336</v>
      </c>
      <c r="E81" s="23">
        <v>44</v>
      </c>
      <c r="F81" s="24">
        <f>MAX(D81:E81)</f>
        <v>63.833333333333336</v>
      </c>
      <c r="G81" s="2">
        <v>50</v>
      </c>
      <c r="H81" s="23"/>
      <c r="I81" s="23"/>
      <c r="J81" s="24"/>
      <c r="K81" s="22">
        <v>96.666666666666671</v>
      </c>
      <c r="L81" s="22">
        <f t="shared" ref="L81:L102" si="30">SUM(C81,F81:G81,J81:K81)</f>
        <v>294.5</v>
      </c>
      <c r="M81" s="2">
        <f t="shared" ref="M81:M102" si="31">COUNT(C81,F81:G81,J81:K81)</f>
        <v>4</v>
      </c>
      <c r="N81" s="2"/>
      <c r="O81" s="2"/>
      <c r="P81" s="2"/>
      <c r="Q81" s="2">
        <f t="shared" ref="Q81:Q102" si="32">IF(C81&gt;=50,1,0)</f>
        <v>1</v>
      </c>
      <c r="R81" s="2">
        <f t="shared" ref="R81:R86" si="33">IF(F81&gt;=45,1,0)</f>
        <v>1</v>
      </c>
      <c r="S81" s="2">
        <f t="shared" ref="S81:S102" si="34">IF(G81&gt;=50,1,0)</f>
        <v>1</v>
      </c>
      <c r="T81" s="2">
        <f t="shared" ref="T81:T102" si="35">IF(J81&gt;=60,1,0)</f>
        <v>0</v>
      </c>
      <c r="U81" s="2">
        <f t="shared" ref="U81:U102" si="36">IF(K81&gt;=50,1,0)</f>
        <v>1</v>
      </c>
      <c r="V81" s="2">
        <f t="shared" ref="V81:V102" si="37">SUM(Q81:U81)</f>
        <v>4</v>
      </c>
      <c r="W81" s="22">
        <f>L81-MIN(C81,F81:G81,J81:K81)</f>
        <v>244.5</v>
      </c>
      <c r="X81" s="41" t="s">
        <v>629</v>
      </c>
    </row>
    <row r="82" spans="1:24" s="9" customFormat="1">
      <c r="A82" s="3" t="s">
        <v>550</v>
      </c>
      <c r="B82" s="3" t="s">
        <v>54</v>
      </c>
      <c r="C82" s="22">
        <v>91</v>
      </c>
      <c r="D82" s="23">
        <v>84.666666666666671</v>
      </c>
      <c r="E82" s="23"/>
      <c r="F82" s="24">
        <f>MAX(D82:E82)</f>
        <v>84.666666666666671</v>
      </c>
      <c r="G82" s="2"/>
      <c r="H82" s="23"/>
      <c r="I82" s="23"/>
      <c r="J82" s="24"/>
      <c r="K82" s="22">
        <v>90</v>
      </c>
      <c r="L82" s="22">
        <f t="shared" si="30"/>
        <v>265.66666666666669</v>
      </c>
      <c r="M82" s="2">
        <f t="shared" si="31"/>
        <v>3</v>
      </c>
      <c r="N82" s="2"/>
      <c r="O82" s="2"/>
      <c r="P82" s="2"/>
      <c r="Q82" s="2">
        <f t="shared" si="32"/>
        <v>1</v>
      </c>
      <c r="R82" s="2">
        <f t="shared" si="33"/>
        <v>1</v>
      </c>
      <c r="S82" s="2">
        <f t="shared" si="34"/>
        <v>0</v>
      </c>
      <c r="T82" s="2">
        <f t="shared" si="35"/>
        <v>0</v>
      </c>
      <c r="U82" s="2">
        <f t="shared" si="36"/>
        <v>1</v>
      </c>
      <c r="V82" s="2">
        <f t="shared" si="37"/>
        <v>3</v>
      </c>
      <c r="W82" s="22">
        <f t="shared" ref="W82:W102" si="38">L82</f>
        <v>265.66666666666669</v>
      </c>
      <c r="X82" s="50" t="s">
        <v>631</v>
      </c>
    </row>
    <row r="83" spans="1:24" s="9" customFormat="1">
      <c r="A83" s="3" t="s">
        <v>211</v>
      </c>
      <c r="B83" s="3" t="s">
        <v>67</v>
      </c>
      <c r="C83" s="22">
        <v>87</v>
      </c>
      <c r="D83" s="23">
        <v>59.833333333333336</v>
      </c>
      <c r="E83" s="23"/>
      <c r="F83" s="24">
        <f>MAX(D83:E83)</f>
        <v>59.833333333333336</v>
      </c>
      <c r="G83" s="2"/>
      <c r="H83" s="23"/>
      <c r="I83" s="23"/>
      <c r="J83" s="24"/>
      <c r="K83" s="22">
        <v>93.333333333333329</v>
      </c>
      <c r="L83" s="22">
        <f t="shared" si="30"/>
        <v>240.16666666666669</v>
      </c>
      <c r="M83" s="2">
        <f t="shared" si="31"/>
        <v>3</v>
      </c>
      <c r="N83" s="2"/>
      <c r="O83" s="2"/>
      <c r="P83" s="2"/>
      <c r="Q83" s="2">
        <f t="shared" si="32"/>
        <v>1</v>
      </c>
      <c r="R83" s="2">
        <f t="shared" si="33"/>
        <v>1</v>
      </c>
      <c r="S83" s="2">
        <f t="shared" si="34"/>
        <v>0</v>
      </c>
      <c r="T83" s="2">
        <f t="shared" si="35"/>
        <v>0</v>
      </c>
      <c r="U83" s="2">
        <f t="shared" si="36"/>
        <v>1</v>
      </c>
      <c r="V83" s="2">
        <f t="shared" si="37"/>
        <v>3</v>
      </c>
      <c r="W83" s="22">
        <f t="shared" si="38"/>
        <v>240.16666666666669</v>
      </c>
      <c r="X83" s="41" t="s">
        <v>629</v>
      </c>
    </row>
    <row r="84" spans="1:24" s="9" customFormat="1">
      <c r="A84" s="3" t="s">
        <v>220</v>
      </c>
      <c r="B84" s="3" t="s">
        <v>104</v>
      </c>
      <c r="C84" s="22">
        <v>68</v>
      </c>
      <c r="D84" s="23"/>
      <c r="E84" s="23"/>
      <c r="F84" s="24"/>
      <c r="G84" s="2"/>
      <c r="H84" s="23"/>
      <c r="I84" s="23"/>
      <c r="J84" s="24"/>
      <c r="K84" s="22">
        <v>90</v>
      </c>
      <c r="L84" s="22">
        <f t="shared" si="30"/>
        <v>158</v>
      </c>
      <c r="M84" s="2">
        <f t="shared" si="31"/>
        <v>2</v>
      </c>
      <c r="N84" s="2"/>
      <c r="O84" s="2"/>
      <c r="P84" s="2"/>
      <c r="Q84" s="2">
        <f t="shared" si="32"/>
        <v>1</v>
      </c>
      <c r="R84" s="2">
        <f t="shared" si="33"/>
        <v>0</v>
      </c>
      <c r="S84" s="2">
        <f t="shared" si="34"/>
        <v>0</v>
      </c>
      <c r="T84" s="2">
        <f t="shared" si="35"/>
        <v>0</v>
      </c>
      <c r="U84" s="2">
        <f t="shared" si="36"/>
        <v>1</v>
      </c>
      <c r="V84" s="2">
        <f t="shared" si="37"/>
        <v>2</v>
      </c>
      <c r="W84" s="22">
        <f t="shared" si="38"/>
        <v>158</v>
      </c>
      <c r="X84" s="50" t="s">
        <v>631</v>
      </c>
    </row>
    <row r="85" spans="1:24" s="9" customFormat="1">
      <c r="A85" s="11" t="s">
        <v>548</v>
      </c>
      <c r="B85" s="11" t="s">
        <v>10</v>
      </c>
      <c r="C85" s="22"/>
      <c r="D85" s="23">
        <v>63.666666666666664</v>
      </c>
      <c r="E85" s="23"/>
      <c r="F85" s="24">
        <f>MAX(D85:E85)</f>
        <v>63.666666666666664</v>
      </c>
      <c r="G85" s="66">
        <v>50</v>
      </c>
      <c r="H85" s="23">
        <v>62</v>
      </c>
      <c r="I85" s="23"/>
      <c r="J85" s="24">
        <f>MAX(H85:I85)</f>
        <v>62</v>
      </c>
      <c r="K85" s="22"/>
      <c r="L85" s="22">
        <f t="shared" si="30"/>
        <v>175.66666666666666</v>
      </c>
      <c r="M85" s="2">
        <f t="shared" si="31"/>
        <v>3</v>
      </c>
      <c r="N85" s="2"/>
      <c r="O85" s="2"/>
      <c r="P85" s="2"/>
      <c r="Q85" s="2">
        <f t="shared" si="32"/>
        <v>0</v>
      </c>
      <c r="R85" s="2">
        <f t="shared" si="33"/>
        <v>1</v>
      </c>
      <c r="S85" s="2">
        <f t="shared" si="34"/>
        <v>1</v>
      </c>
      <c r="T85" s="2">
        <f t="shared" si="35"/>
        <v>1</v>
      </c>
      <c r="U85" s="2">
        <f t="shared" si="36"/>
        <v>0</v>
      </c>
      <c r="V85" s="2">
        <f t="shared" si="37"/>
        <v>3</v>
      </c>
      <c r="W85" s="22">
        <f t="shared" si="38"/>
        <v>175.66666666666666</v>
      </c>
      <c r="X85" s="41" t="s">
        <v>629</v>
      </c>
    </row>
    <row r="86" spans="1:24" s="9" customFormat="1">
      <c r="A86" s="3" t="s">
        <v>600</v>
      </c>
      <c r="B86" s="3" t="s">
        <v>0</v>
      </c>
      <c r="C86" s="22">
        <v>82</v>
      </c>
      <c r="D86" s="23">
        <v>53</v>
      </c>
      <c r="E86" s="23"/>
      <c r="F86" s="24">
        <f>MAX(D86:E86)</f>
        <v>53</v>
      </c>
      <c r="G86" s="22"/>
      <c r="H86" s="23"/>
      <c r="I86" s="23"/>
      <c r="J86" s="24"/>
      <c r="K86" s="22"/>
      <c r="L86" s="22">
        <f t="shared" si="30"/>
        <v>135</v>
      </c>
      <c r="M86" s="2">
        <f t="shared" si="31"/>
        <v>2</v>
      </c>
      <c r="N86" s="2"/>
      <c r="O86" s="2"/>
      <c r="P86" s="2"/>
      <c r="Q86" s="2">
        <f t="shared" si="32"/>
        <v>1</v>
      </c>
      <c r="R86" s="2">
        <f t="shared" si="33"/>
        <v>1</v>
      </c>
      <c r="S86" s="2">
        <f t="shared" si="34"/>
        <v>0</v>
      </c>
      <c r="T86" s="2">
        <f t="shared" si="35"/>
        <v>0</v>
      </c>
      <c r="U86" s="2">
        <f t="shared" si="36"/>
        <v>0</v>
      </c>
      <c r="V86" s="2">
        <f t="shared" si="37"/>
        <v>2</v>
      </c>
      <c r="W86" s="22">
        <f t="shared" si="38"/>
        <v>135</v>
      </c>
      <c r="X86" s="50" t="s">
        <v>631</v>
      </c>
    </row>
    <row r="87" spans="1:24" s="9" customFormat="1">
      <c r="A87" s="3" t="s">
        <v>579</v>
      </c>
      <c r="B87" s="3" t="s">
        <v>84</v>
      </c>
      <c r="C87" s="22">
        <v>86</v>
      </c>
      <c r="D87" s="23"/>
      <c r="E87" s="23">
        <v>41</v>
      </c>
      <c r="F87" s="24">
        <f>MAX(D87:E87)</f>
        <v>41</v>
      </c>
      <c r="G87" s="22"/>
      <c r="H87" s="23"/>
      <c r="I87" s="23"/>
      <c r="J87" s="24"/>
      <c r="K87" s="22"/>
      <c r="L87" s="22">
        <f t="shared" si="30"/>
        <v>127</v>
      </c>
      <c r="M87" s="2">
        <f t="shared" si="31"/>
        <v>2</v>
      </c>
      <c r="N87" s="2"/>
      <c r="O87" s="2"/>
      <c r="P87" s="2"/>
      <c r="Q87" s="2">
        <f t="shared" si="32"/>
        <v>1</v>
      </c>
      <c r="R87" s="2">
        <v>1</v>
      </c>
      <c r="S87" s="2">
        <f t="shared" si="34"/>
        <v>0</v>
      </c>
      <c r="T87" s="2">
        <f t="shared" si="35"/>
        <v>0</v>
      </c>
      <c r="U87" s="2">
        <f t="shared" si="36"/>
        <v>0</v>
      </c>
      <c r="V87" s="2">
        <f t="shared" si="37"/>
        <v>2</v>
      </c>
      <c r="W87" s="22">
        <f t="shared" si="38"/>
        <v>127</v>
      </c>
      <c r="X87" s="50" t="s">
        <v>631</v>
      </c>
    </row>
    <row r="88" spans="1:24" s="9" customFormat="1">
      <c r="A88" s="3" t="s">
        <v>233</v>
      </c>
      <c r="B88" s="3" t="s">
        <v>139</v>
      </c>
      <c r="C88" s="22">
        <v>83</v>
      </c>
      <c r="D88" s="23"/>
      <c r="E88" s="23">
        <v>43</v>
      </c>
      <c r="F88" s="24">
        <f>MAX(D88:E88)</f>
        <v>43</v>
      </c>
      <c r="G88" s="2"/>
      <c r="H88" s="23"/>
      <c r="I88" s="23"/>
      <c r="J88" s="24"/>
      <c r="K88" s="22"/>
      <c r="L88" s="22">
        <f t="shared" si="30"/>
        <v>126</v>
      </c>
      <c r="M88" s="2">
        <f t="shared" si="31"/>
        <v>2</v>
      </c>
      <c r="N88" s="2"/>
      <c r="O88" s="2"/>
      <c r="P88" s="2"/>
      <c r="Q88" s="2">
        <f t="shared" si="32"/>
        <v>1</v>
      </c>
      <c r="R88" s="2">
        <v>1</v>
      </c>
      <c r="S88" s="2">
        <f t="shared" si="34"/>
        <v>0</v>
      </c>
      <c r="T88" s="2">
        <f t="shared" si="35"/>
        <v>0</v>
      </c>
      <c r="U88" s="2">
        <f t="shared" si="36"/>
        <v>0</v>
      </c>
      <c r="V88" s="2">
        <f t="shared" si="37"/>
        <v>2</v>
      </c>
      <c r="W88" s="22">
        <f t="shared" si="38"/>
        <v>126</v>
      </c>
      <c r="X88" s="50" t="s">
        <v>631</v>
      </c>
    </row>
    <row r="89" spans="1:24" s="9" customFormat="1">
      <c r="A89" s="3" t="s">
        <v>598</v>
      </c>
      <c r="B89" s="3" t="s">
        <v>238</v>
      </c>
      <c r="C89" s="22">
        <v>76</v>
      </c>
      <c r="D89" s="23"/>
      <c r="E89" s="23">
        <v>50</v>
      </c>
      <c r="F89" s="24">
        <f>MAX(D89:E89)</f>
        <v>50</v>
      </c>
      <c r="G89" s="22"/>
      <c r="H89" s="23"/>
      <c r="I89" s="23"/>
      <c r="J89" s="24"/>
      <c r="K89" s="65">
        <v>100</v>
      </c>
      <c r="L89" s="22">
        <f t="shared" si="30"/>
        <v>226</v>
      </c>
      <c r="M89" s="2">
        <f t="shared" si="31"/>
        <v>3</v>
      </c>
      <c r="N89" s="2"/>
      <c r="O89" s="2"/>
      <c r="P89" s="2"/>
      <c r="Q89" s="2">
        <f t="shared" si="32"/>
        <v>1</v>
      </c>
      <c r="R89" s="2">
        <f t="shared" ref="R89:R102" si="39">IF(F89&gt;=45,1,0)</f>
        <v>1</v>
      </c>
      <c r="S89" s="2">
        <f t="shared" si="34"/>
        <v>0</v>
      </c>
      <c r="T89" s="2">
        <f t="shared" si="35"/>
        <v>0</v>
      </c>
      <c r="U89" s="2">
        <f t="shared" si="36"/>
        <v>1</v>
      </c>
      <c r="V89" s="2">
        <f t="shared" si="37"/>
        <v>3</v>
      </c>
      <c r="W89" s="22">
        <f t="shared" si="38"/>
        <v>226</v>
      </c>
      <c r="X89" s="41" t="s">
        <v>629</v>
      </c>
    </row>
    <row r="90" spans="1:24" s="9" customFormat="1">
      <c r="A90" s="3" t="s">
        <v>482</v>
      </c>
      <c r="B90" s="3" t="s">
        <v>65</v>
      </c>
      <c r="C90" s="22">
        <v>52</v>
      </c>
      <c r="D90" s="23"/>
      <c r="E90" s="23"/>
      <c r="F90" s="24"/>
      <c r="G90" s="2"/>
      <c r="H90" s="23"/>
      <c r="I90" s="23"/>
      <c r="J90" s="24"/>
      <c r="K90" s="22">
        <v>66.666666666666671</v>
      </c>
      <c r="L90" s="22">
        <f t="shared" si="30"/>
        <v>118.66666666666667</v>
      </c>
      <c r="M90" s="2">
        <f t="shared" si="31"/>
        <v>2</v>
      </c>
      <c r="N90" s="2"/>
      <c r="O90" s="2"/>
      <c r="P90" s="2"/>
      <c r="Q90" s="2">
        <f t="shared" si="32"/>
        <v>1</v>
      </c>
      <c r="R90" s="2">
        <f t="shared" si="39"/>
        <v>0</v>
      </c>
      <c r="S90" s="2">
        <f t="shared" si="34"/>
        <v>0</v>
      </c>
      <c r="T90" s="2">
        <f t="shared" si="35"/>
        <v>0</v>
      </c>
      <c r="U90" s="2">
        <f t="shared" si="36"/>
        <v>1</v>
      </c>
      <c r="V90" s="2">
        <f t="shared" si="37"/>
        <v>2</v>
      </c>
      <c r="W90" s="22">
        <f t="shared" si="38"/>
        <v>118.66666666666667</v>
      </c>
      <c r="X90" s="50" t="s">
        <v>631</v>
      </c>
    </row>
    <row r="91" spans="1:24" s="9" customFormat="1">
      <c r="A91" s="3" t="s">
        <v>549</v>
      </c>
      <c r="B91" s="3" t="s">
        <v>33</v>
      </c>
      <c r="C91" s="22">
        <v>76</v>
      </c>
      <c r="D91" s="23"/>
      <c r="E91" s="23">
        <v>34</v>
      </c>
      <c r="F91" s="24">
        <f>MAX(D91:E91)</f>
        <v>34</v>
      </c>
      <c r="G91" s="2"/>
      <c r="H91" s="23"/>
      <c r="I91" s="23"/>
      <c r="J91" s="24"/>
      <c r="K91" s="22">
        <v>40</v>
      </c>
      <c r="L91" s="22">
        <f t="shared" si="30"/>
        <v>150</v>
      </c>
      <c r="M91" s="2">
        <f t="shared" si="31"/>
        <v>3</v>
      </c>
      <c r="N91" s="2"/>
      <c r="O91" s="2"/>
      <c r="P91" s="2"/>
      <c r="Q91" s="2">
        <f t="shared" si="32"/>
        <v>1</v>
      </c>
      <c r="R91" s="2">
        <f t="shared" si="39"/>
        <v>0</v>
      </c>
      <c r="S91" s="2">
        <f t="shared" si="34"/>
        <v>0</v>
      </c>
      <c r="T91" s="2">
        <f t="shared" si="35"/>
        <v>0</v>
      </c>
      <c r="U91" s="2">
        <f t="shared" si="36"/>
        <v>0</v>
      </c>
      <c r="V91" s="2">
        <f t="shared" si="37"/>
        <v>1</v>
      </c>
      <c r="W91" s="22">
        <f t="shared" si="38"/>
        <v>150</v>
      </c>
      <c r="X91" s="50" t="s">
        <v>631</v>
      </c>
    </row>
    <row r="92" spans="1:24" s="9" customFormat="1">
      <c r="A92" s="3" t="s">
        <v>528</v>
      </c>
      <c r="B92" s="3" t="s">
        <v>17</v>
      </c>
      <c r="C92" s="22">
        <v>86</v>
      </c>
      <c r="D92" s="23"/>
      <c r="E92" s="23"/>
      <c r="F92" s="24"/>
      <c r="G92" s="2"/>
      <c r="H92" s="23"/>
      <c r="I92" s="23"/>
      <c r="J92" s="24"/>
      <c r="K92" s="22"/>
      <c r="L92" s="22">
        <f t="shared" si="30"/>
        <v>86</v>
      </c>
      <c r="M92" s="2">
        <f t="shared" si="31"/>
        <v>1</v>
      </c>
      <c r="N92" s="2"/>
      <c r="O92" s="2"/>
      <c r="P92" s="2"/>
      <c r="Q92" s="2">
        <f t="shared" si="32"/>
        <v>1</v>
      </c>
      <c r="R92" s="2">
        <f t="shared" si="39"/>
        <v>0</v>
      </c>
      <c r="S92" s="2">
        <f t="shared" si="34"/>
        <v>0</v>
      </c>
      <c r="T92" s="2">
        <f t="shared" si="35"/>
        <v>0</v>
      </c>
      <c r="U92" s="2">
        <f t="shared" si="36"/>
        <v>0</v>
      </c>
      <c r="V92" s="2">
        <f t="shared" si="37"/>
        <v>1</v>
      </c>
      <c r="W92" s="22">
        <f t="shared" si="38"/>
        <v>86</v>
      </c>
      <c r="X92" s="50" t="s">
        <v>631</v>
      </c>
    </row>
    <row r="93" spans="1:24">
      <c r="A93" s="3" t="s">
        <v>557</v>
      </c>
      <c r="B93" s="3" t="s">
        <v>14</v>
      </c>
      <c r="C93" s="22">
        <v>38</v>
      </c>
      <c r="D93" s="23">
        <v>14.166666666666666</v>
      </c>
      <c r="E93" s="23">
        <v>7</v>
      </c>
      <c r="F93" s="24">
        <f>MAX(D93:E93)</f>
        <v>14.166666666666666</v>
      </c>
      <c r="G93" s="2">
        <v>47</v>
      </c>
      <c r="H93" s="23"/>
      <c r="I93" s="23"/>
      <c r="J93" s="24"/>
      <c r="K93" s="22"/>
      <c r="L93" s="22">
        <f t="shared" si="30"/>
        <v>99.166666666666657</v>
      </c>
      <c r="M93" s="2">
        <f t="shared" si="31"/>
        <v>3</v>
      </c>
      <c r="N93" s="2"/>
      <c r="O93" s="2"/>
      <c r="P93" s="2"/>
      <c r="Q93" s="2">
        <f t="shared" si="32"/>
        <v>0</v>
      </c>
      <c r="R93" s="2">
        <f t="shared" si="39"/>
        <v>0</v>
      </c>
      <c r="S93" s="2">
        <f t="shared" si="34"/>
        <v>0</v>
      </c>
      <c r="T93" s="2">
        <f t="shared" si="35"/>
        <v>0</v>
      </c>
      <c r="U93" s="2">
        <f t="shared" si="36"/>
        <v>0</v>
      </c>
      <c r="V93" s="2">
        <f t="shared" si="37"/>
        <v>0</v>
      </c>
      <c r="W93" s="22">
        <f t="shared" si="38"/>
        <v>99.166666666666657</v>
      </c>
      <c r="X93" s="2" t="s">
        <v>636</v>
      </c>
    </row>
    <row r="94" spans="1:24">
      <c r="A94" s="3" t="s">
        <v>489</v>
      </c>
      <c r="B94" s="3" t="s">
        <v>70</v>
      </c>
      <c r="C94" s="22">
        <v>20</v>
      </c>
      <c r="D94" s="23"/>
      <c r="E94" s="23">
        <v>14</v>
      </c>
      <c r="F94" s="24">
        <f>MAX(D94:E94)</f>
        <v>14</v>
      </c>
      <c r="G94" s="2">
        <v>41</v>
      </c>
      <c r="H94" s="23"/>
      <c r="I94" s="23"/>
      <c r="J94" s="24"/>
      <c r="K94" s="22"/>
      <c r="L94" s="22">
        <f t="shared" si="30"/>
        <v>75</v>
      </c>
      <c r="M94" s="2">
        <f t="shared" si="31"/>
        <v>3</v>
      </c>
      <c r="N94" s="2"/>
      <c r="O94" s="2"/>
      <c r="P94" s="2"/>
      <c r="Q94" s="2">
        <f t="shared" si="32"/>
        <v>0</v>
      </c>
      <c r="R94" s="2">
        <f t="shared" si="39"/>
        <v>0</v>
      </c>
      <c r="S94" s="2">
        <f t="shared" si="34"/>
        <v>0</v>
      </c>
      <c r="T94" s="2">
        <f t="shared" si="35"/>
        <v>0</v>
      </c>
      <c r="U94" s="2">
        <f t="shared" si="36"/>
        <v>0</v>
      </c>
      <c r="V94" s="2">
        <f t="shared" si="37"/>
        <v>0</v>
      </c>
      <c r="W94" s="22">
        <f t="shared" si="38"/>
        <v>75</v>
      </c>
      <c r="X94" s="50" t="s">
        <v>631</v>
      </c>
    </row>
    <row r="95" spans="1:24">
      <c r="A95" s="1" t="s">
        <v>595</v>
      </c>
      <c r="B95" s="3" t="s">
        <v>115</v>
      </c>
      <c r="C95" s="22">
        <v>26</v>
      </c>
      <c r="D95" s="23"/>
      <c r="E95" s="23">
        <v>33</v>
      </c>
      <c r="F95" s="24">
        <f>MAX(D95:E95)</f>
        <v>33</v>
      </c>
      <c r="G95" s="22"/>
      <c r="H95" s="23"/>
      <c r="I95" s="23"/>
      <c r="J95" s="24"/>
      <c r="K95" s="22"/>
      <c r="L95" s="22">
        <f t="shared" si="30"/>
        <v>59</v>
      </c>
      <c r="M95" s="2">
        <f t="shared" si="31"/>
        <v>2</v>
      </c>
      <c r="N95" s="2"/>
      <c r="O95" s="2"/>
      <c r="P95" s="2"/>
      <c r="Q95" s="2">
        <f t="shared" si="32"/>
        <v>0</v>
      </c>
      <c r="R95" s="2">
        <f t="shared" si="39"/>
        <v>0</v>
      </c>
      <c r="S95" s="2">
        <f t="shared" si="34"/>
        <v>0</v>
      </c>
      <c r="T95" s="2">
        <f t="shared" si="35"/>
        <v>0</v>
      </c>
      <c r="U95" s="2">
        <f t="shared" si="36"/>
        <v>0</v>
      </c>
      <c r="V95" s="2">
        <f t="shared" si="37"/>
        <v>0</v>
      </c>
      <c r="W95" s="22">
        <f t="shared" si="38"/>
        <v>59</v>
      </c>
      <c r="X95" s="50" t="s">
        <v>631</v>
      </c>
    </row>
    <row r="96" spans="1:24">
      <c r="A96" s="3" t="s">
        <v>596</v>
      </c>
      <c r="B96" s="3" t="s">
        <v>74</v>
      </c>
      <c r="C96" s="22"/>
      <c r="D96" s="23"/>
      <c r="E96" s="23"/>
      <c r="F96" s="24"/>
      <c r="G96" s="22"/>
      <c r="H96" s="23">
        <v>46</v>
      </c>
      <c r="I96" s="23"/>
      <c r="J96" s="24">
        <f>MAX(H96:I96)</f>
        <v>46</v>
      </c>
      <c r="K96" s="22"/>
      <c r="L96" s="22">
        <f t="shared" si="30"/>
        <v>46</v>
      </c>
      <c r="M96" s="2">
        <f t="shared" si="31"/>
        <v>1</v>
      </c>
      <c r="N96" s="2"/>
      <c r="O96" s="2"/>
      <c r="P96" s="2"/>
      <c r="Q96" s="2">
        <f t="shared" si="32"/>
        <v>0</v>
      </c>
      <c r="R96" s="2">
        <f t="shared" si="39"/>
        <v>0</v>
      </c>
      <c r="S96" s="2">
        <f t="shared" si="34"/>
        <v>0</v>
      </c>
      <c r="T96" s="2">
        <f t="shared" si="35"/>
        <v>0</v>
      </c>
      <c r="U96" s="2">
        <f t="shared" si="36"/>
        <v>0</v>
      </c>
      <c r="V96" s="2">
        <f t="shared" si="37"/>
        <v>0</v>
      </c>
      <c r="W96" s="22">
        <f t="shared" si="38"/>
        <v>46</v>
      </c>
      <c r="X96" s="2" t="s">
        <v>636</v>
      </c>
    </row>
    <row r="97" spans="1:24">
      <c r="A97" s="3" t="s">
        <v>505</v>
      </c>
      <c r="B97" s="3" t="s">
        <v>506</v>
      </c>
      <c r="C97" s="22"/>
      <c r="D97" s="23"/>
      <c r="E97" s="23"/>
      <c r="F97" s="24"/>
      <c r="G97" s="2">
        <v>34</v>
      </c>
      <c r="H97" s="23"/>
      <c r="I97" s="23"/>
      <c r="J97" s="24"/>
      <c r="K97" s="22"/>
      <c r="L97" s="22">
        <f t="shared" si="30"/>
        <v>34</v>
      </c>
      <c r="M97" s="2">
        <f t="shared" si="31"/>
        <v>1</v>
      </c>
      <c r="N97" s="2"/>
      <c r="O97" s="2"/>
      <c r="P97" s="2"/>
      <c r="Q97" s="2">
        <f t="shared" si="32"/>
        <v>0</v>
      </c>
      <c r="R97" s="2">
        <f t="shared" si="39"/>
        <v>0</v>
      </c>
      <c r="S97" s="2">
        <f t="shared" si="34"/>
        <v>0</v>
      </c>
      <c r="T97" s="2">
        <f t="shared" si="35"/>
        <v>0</v>
      </c>
      <c r="U97" s="2">
        <f t="shared" si="36"/>
        <v>0</v>
      </c>
      <c r="V97" s="2">
        <f t="shared" si="37"/>
        <v>0</v>
      </c>
      <c r="W97" s="22">
        <f t="shared" si="38"/>
        <v>34</v>
      </c>
      <c r="X97" s="2" t="s">
        <v>636</v>
      </c>
    </row>
    <row r="98" spans="1:24">
      <c r="A98" s="3" t="s">
        <v>541</v>
      </c>
      <c r="B98" s="3" t="s">
        <v>392</v>
      </c>
      <c r="C98" s="22">
        <v>17</v>
      </c>
      <c r="D98" s="23"/>
      <c r="E98" s="23"/>
      <c r="F98" s="24"/>
      <c r="G98" s="2"/>
      <c r="H98" s="23">
        <v>15</v>
      </c>
      <c r="I98" s="23"/>
      <c r="J98" s="24">
        <f>MAX(H98:I98)</f>
        <v>15</v>
      </c>
      <c r="K98" s="22"/>
      <c r="L98" s="22">
        <f t="shared" si="30"/>
        <v>32</v>
      </c>
      <c r="M98" s="2">
        <f t="shared" si="31"/>
        <v>2</v>
      </c>
      <c r="N98" s="2"/>
      <c r="O98" s="2"/>
      <c r="P98" s="2"/>
      <c r="Q98" s="2">
        <f t="shared" si="32"/>
        <v>0</v>
      </c>
      <c r="R98" s="2">
        <f t="shared" si="39"/>
        <v>0</v>
      </c>
      <c r="S98" s="2">
        <f t="shared" si="34"/>
        <v>0</v>
      </c>
      <c r="T98" s="2">
        <f t="shared" si="35"/>
        <v>0</v>
      </c>
      <c r="U98" s="2">
        <f t="shared" si="36"/>
        <v>0</v>
      </c>
      <c r="V98" s="2">
        <f t="shared" si="37"/>
        <v>0</v>
      </c>
      <c r="W98" s="22">
        <f t="shared" si="38"/>
        <v>32</v>
      </c>
      <c r="X98" s="2" t="s">
        <v>636</v>
      </c>
    </row>
    <row r="99" spans="1:24">
      <c r="A99" s="3" t="s">
        <v>599</v>
      </c>
      <c r="B99" s="3" t="s">
        <v>10</v>
      </c>
      <c r="C99" s="22">
        <v>18</v>
      </c>
      <c r="D99" s="23">
        <v>7</v>
      </c>
      <c r="E99" s="23"/>
      <c r="F99" s="24">
        <f>MAX(D99:E99)</f>
        <v>7</v>
      </c>
      <c r="G99" s="22"/>
      <c r="H99" s="23"/>
      <c r="I99" s="23"/>
      <c r="J99" s="24"/>
      <c r="K99" s="22"/>
      <c r="L99" s="22">
        <f t="shared" si="30"/>
        <v>25</v>
      </c>
      <c r="M99" s="2">
        <f t="shared" si="31"/>
        <v>2</v>
      </c>
      <c r="N99" s="2"/>
      <c r="O99" s="2"/>
      <c r="P99" s="2"/>
      <c r="Q99" s="2">
        <f t="shared" si="32"/>
        <v>0</v>
      </c>
      <c r="R99" s="2">
        <f t="shared" si="39"/>
        <v>0</v>
      </c>
      <c r="S99" s="2">
        <f t="shared" si="34"/>
        <v>0</v>
      </c>
      <c r="T99" s="2">
        <f t="shared" si="35"/>
        <v>0</v>
      </c>
      <c r="U99" s="2">
        <f t="shared" si="36"/>
        <v>0</v>
      </c>
      <c r="V99" s="2">
        <f t="shared" si="37"/>
        <v>0</v>
      </c>
      <c r="W99" s="22">
        <f t="shared" si="38"/>
        <v>25</v>
      </c>
      <c r="X99" s="2" t="s">
        <v>636</v>
      </c>
    </row>
    <row r="100" spans="1:24">
      <c r="A100" s="3" t="s">
        <v>585</v>
      </c>
      <c r="B100" s="3" t="s">
        <v>36</v>
      </c>
      <c r="C100" s="22">
        <v>11</v>
      </c>
      <c r="D100" s="23"/>
      <c r="E100" s="23"/>
      <c r="F100" s="24"/>
      <c r="G100" s="22"/>
      <c r="H100" s="23"/>
      <c r="I100" s="23"/>
      <c r="J100" s="24"/>
      <c r="K100" s="22"/>
      <c r="L100" s="22">
        <f t="shared" si="30"/>
        <v>11</v>
      </c>
      <c r="M100" s="2">
        <f t="shared" si="31"/>
        <v>1</v>
      </c>
      <c r="N100" s="2"/>
      <c r="O100" s="2"/>
      <c r="P100" s="2"/>
      <c r="Q100" s="2">
        <f t="shared" si="32"/>
        <v>0</v>
      </c>
      <c r="R100" s="2">
        <f t="shared" si="39"/>
        <v>0</v>
      </c>
      <c r="S100" s="2">
        <f t="shared" si="34"/>
        <v>0</v>
      </c>
      <c r="T100" s="2">
        <f t="shared" si="35"/>
        <v>0</v>
      </c>
      <c r="U100" s="2">
        <f t="shared" si="36"/>
        <v>0</v>
      </c>
      <c r="V100" s="2">
        <f t="shared" si="37"/>
        <v>0</v>
      </c>
      <c r="W100" s="22">
        <f t="shared" si="38"/>
        <v>11</v>
      </c>
      <c r="X100" s="2" t="s">
        <v>636</v>
      </c>
    </row>
    <row r="101" spans="1:24">
      <c r="A101" s="1" t="s">
        <v>597</v>
      </c>
      <c r="B101" s="3" t="s">
        <v>31</v>
      </c>
      <c r="C101" s="22"/>
      <c r="D101" s="23"/>
      <c r="E101" s="23"/>
      <c r="F101" s="24"/>
      <c r="G101" s="22"/>
      <c r="H101" s="23"/>
      <c r="I101" s="23"/>
      <c r="J101" s="24"/>
      <c r="K101" s="65">
        <v>73</v>
      </c>
      <c r="L101" s="22">
        <f t="shared" si="30"/>
        <v>73</v>
      </c>
      <c r="M101" s="2">
        <f t="shared" si="31"/>
        <v>1</v>
      </c>
      <c r="N101" s="2"/>
      <c r="O101" s="2"/>
      <c r="P101" s="2"/>
      <c r="Q101" s="2">
        <f t="shared" si="32"/>
        <v>0</v>
      </c>
      <c r="R101" s="2">
        <f t="shared" si="39"/>
        <v>0</v>
      </c>
      <c r="S101" s="2">
        <f t="shared" si="34"/>
        <v>0</v>
      </c>
      <c r="T101" s="2">
        <f t="shared" si="35"/>
        <v>0</v>
      </c>
      <c r="U101" s="2">
        <f t="shared" si="36"/>
        <v>1</v>
      </c>
      <c r="V101" s="2">
        <f t="shared" si="37"/>
        <v>1</v>
      </c>
      <c r="W101" s="22">
        <f t="shared" si="38"/>
        <v>73</v>
      </c>
      <c r="X101" s="50" t="s">
        <v>631</v>
      </c>
    </row>
    <row r="102" spans="1:24">
      <c r="A102" s="3" t="s">
        <v>601</v>
      </c>
      <c r="B102" s="3" t="s">
        <v>74</v>
      </c>
      <c r="C102" s="22"/>
      <c r="D102" s="23"/>
      <c r="E102" s="23"/>
      <c r="F102" s="24"/>
      <c r="G102" s="22"/>
      <c r="H102" s="23"/>
      <c r="I102" s="23"/>
      <c r="J102" s="24"/>
      <c r="K102" s="22"/>
      <c r="L102" s="22">
        <f t="shared" si="30"/>
        <v>0</v>
      </c>
      <c r="M102" s="2">
        <f t="shared" si="31"/>
        <v>0</v>
      </c>
      <c r="N102" s="2"/>
      <c r="O102" s="2"/>
      <c r="P102" s="2"/>
      <c r="Q102" s="2">
        <f t="shared" si="32"/>
        <v>0</v>
      </c>
      <c r="R102" s="2">
        <f t="shared" si="39"/>
        <v>0</v>
      </c>
      <c r="S102" s="2">
        <f t="shared" si="34"/>
        <v>0</v>
      </c>
      <c r="T102" s="2">
        <f t="shared" si="35"/>
        <v>0</v>
      </c>
      <c r="U102" s="2">
        <f t="shared" si="36"/>
        <v>0</v>
      </c>
      <c r="V102" s="2">
        <f t="shared" si="37"/>
        <v>0</v>
      </c>
      <c r="W102" s="22">
        <f t="shared" si="38"/>
        <v>0</v>
      </c>
      <c r="X102" s="2" t="s">
        <v>636</v>
      </c>
    </row>
    <row r="104" spans="1:24">
      <c r="Q104" s="9" t="s">
        <v>613</v>
      </c>
      <c r="R104" s="9" t="s">
        <v>615</v>
      </c>
      <c r="S104" s="9" t="s">
        <v>613</v>
      </c>
      <c r="T104" s="9" t="s">
        <v>628</v>
      </c>
      <c r="U104" s="9" t="s">
        <v>613</v>
      </c>
    </row>
    <row r="105" spans="1:24">
      <c r="R105" s="9" t="s">
        <v>614</v>
      </c>
    </row>
    <row r="106" spans="1:24">
      <c r="R106" s="9" t="s">
        <v>616</v>
      </c>
    </row>
    <row r="107" spans="1:24">
      <c r="R107" s="8" t="s">
        <v>617</v>
      </c>
    </row>
  </sheetData>
  <sortState ref="A2:AC79">
    <sortCondition descending="1" ref="V2:V79"/>
    <sortCondition descending="1" ref="W2:W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30"/>
  <sheetViews>
    <sheetView workbookViewId="0">
      <pane ySplit="1" topLeftCell="A57" activePane="bottomLeft" state="frozen"/>
      <selection pane="bottomLeft" activeCell="D74" sqref="D74"/>
    </sheetView>
  </sheetViews>
  <sheetFormatPr defaultColWidth="8.88671875" defaultRowHeight="14.4"/>
  <cols>
    <col min="1" max="1" width="13.33203125" style="9" customWidth="1"/>
    <col min="2" max="2" width="11.109375" style="9" customWidth="1"/>
    <col min="3" max="3" width="5" style="15" customWidth="1"/>
    <col min="4" max="6" width="5" style="25" customWidth="1"/>
    <col min="7" max="8" width="5" style="15" customWidth="1"/>
    <col min="9" max="10" width="5" style="25" customWidth="1"/>
    <col min="11" max="11" width="5" style="9" customWidth="1"/>
    <col min="12" max="12" width="5" style="15" customWidth="1"/>
    <col min="13" max="13" width="6.88671875" style="9" customWidth="1"/>
    <col min="14" max="14" width="5" style="9" customWidth="1"/>
    <col min="15" max="15" width="1.109375" style="9" customWidth="1"/>
    <col min="16" max="22" width="5" style="9" customWidth="1"/>
    <col min="23" max="24" width="8.88671875" style="9" customWidth="1"/>
    <col min="25" max="25" width="42.77734375" style="9" customWidth="1"/>
    <col min="26" max="26" width="8.88671875" style="9" customWidth="1"/>
    <col min="27" max="16384" width="8.88671875" style="9"/>
  </cols>
  <sheetData>
    <row r="1" spans="1:26" ht="43.2">
      <c r="A1" s="7" t="s">
        <v>1</v>
      </c>
      <c r="B1" s="7" t="s">
        <v>2</v>
      </c>
      <c r="C1" s="15" t="s">
        <v>244</v>
      </c>
      <c r="D1" s="16" t="s">
        <v>245</v>
      </c>
      <c r="E1" s="16" t="s">
        <v>264</v>
      </c>
      <c r="F1" s="16" t="s">
        <v>246</v>
      </c>
      <c r="G1" s="17" t="s">
        <v>247</v>
      </c>
      <c r="H1" s="18" t="s">
        <v>248</v>
      </c>
      <c r="I1" s="16" t="s">
        <v>619</v>
      </c>
      <c r="J1" s="16" t="s">
        <v>620</v>
      </c>
      <c r="K1" s="17" t="s">
        <v>621</v>
      </c>
      <c r="L1" s="18" t="s">
        <v>250</v>
      </c>
      <c r="M1" s="19" t="s">
        <v>251</v>
      </c>
      <c r="N1" s="20" t="s">
        <v>252</v>
      </c>
      <c r="O1" s="20"/>
      <c r="P1" s="20" t="s">
        <v>253</v>
      </c>
      <c r="Q1" s="20" t="s">
        <v>254</v>
      </c>
      <c r="R1" s="21" t="s">
        <v>255</v>
      </c>
      <c r="S1" s="21" t="s">
        <v>256</v>
      </c>
      <c r="T1" s="21" t="s">
        <v>257</v>
      </c>
      <c r="U1" s="21" t="s">
        <v>258</v>
      </c>
      <c r="V1" s="21" t="s">
        <v>259</v>
      </c>
      <c r="W1" s="19" t="s">
        <v>260</v>
      </c>
      <c r="X1" s="21" t="s">
        <v>261</v>
      </c>
      <c r="Y1" s="21" t="s">
        <v>262</v>
      </c>
    </row>
    <row r="2" spans="1:26">
      <c r="A2" s="6" t="s">
        <v>373</v>
      </c>
      <c r="B2" s="6" t="s">
        <v>124</v>
      </c>
      <c r="C2" s="22">
        <v>95</v>
      </c>
      <c r="D2" s="23">
        <v>88</v>
      </c>
      <c r="E2" s="23"/>
      <c r="F2" s="23"/>
      <c r="G2" s="24">
        <f t="shared" ref="G2:G15" si="0">MAX(D2:F2)</f>
        <v>88</v>
      </c>
      <c r="H2" s="22">
        <v>80</v>
      </c>
      <c r="I2" s="23">
        <v>85</v>
      </c>
      <c r="J2" s="23"/>
      <c r="K2" s="24">
        <f>MAX(H2:J2)</f>
        <v>85</v>
      </c>
      <c r="L2" s="22">
        <v>96.666666666666671</v>
      </c>
      <c r="M2" s="22">
        <f t="shared" ref="M2:M33" si="1">SUM(C2,G2:H2,K2:L2)</f>
        <v>444.66666666666669</v>
      </c>
      <c r="N2" s="2">
        <f t="shared" ref="N2:N33" si="2">COUNT(C2,G2:H2,K2:L2)</f>
        <v>5</v>
      </c>
      <c r="O2" s="2"/>
      <c r="P2" s="2"/>
      <c r="Q2" s="2"/>
      <c r="R2" s="2">
        <f t="shared" ref="R2:R33" si="3">IF(C2&gt;=50,1,0)</f>
        <v>1</v>
      </c>
      <c r="S2" s="2">
        <f t="shared" ref="S2:S7" si="4">IF(G2&gt;=50,1,0)</f>
        <v>1</v>
      </c>
      <c r="T2" s="2">
        <f t="shared" ref="T2:T33" si="5">IF(H2&gt;40,1,0)</f>
        <v>1</v>
      </c>
      <c r="U2" s="2">
        <f t="shared" ref="U2:U33" si="6">IF(K2&gt;=60,1,0)</f>
        <v>1</v>
      </c>
      <c r="V2" s="2">
        <f t="shared" ref="V2:V33" si="7">IF(L2&gt;=50,1,0)</f>
        <v>1</v>
      </c>
      <c r="W2" s="2">
        <f t="shared" ref="W2:W33" si="8">SUM(R2:V2)</f>
        <v>5</v>
      </c>
      <c r="X2" s="22">
        <f>L2+C2+G2</f>
        <v>279.66666666666669</v>
      </c>
      <c r="Y2" s="41" t="s">
        <v>629</v>
      </c>
    </row>
    <row r="3" spans="1:26">
      <c r="A3" s="6" t="s">
        <v>382</v>
      </c>
      <c r="B3" s="6" t="s">
        <v>67</v>
      </c>
      <c r="C3" s="22">
        <v>92</v>
      </c>
      <c r="D3" s="23">
        <v>80.268849206349202</v>
      </c>
      <c r="E3" s="23"/>
      <c r="F3" s="23"/>
      <c r="G3" s="24">
        <f t="shared" si="0"/>
        <v>80.268849206349202</v>
      </c>
      <c r="H3" s="22">
        <v>70</v>
      </c>
      <c r="I3" s="23"/>
      <c r="J3" s="23">
        <v>84</v>
      </c>
      <c r="K3" s="24">
        <f>MAX(H3:J3)</f>
        <v>84</v>
      </c>
      <c r="L3" s="22">
        <v>90</v>
      </c>
      <c r="M3" s="22">
        <f t="shared" si="1"/>
        <v>416.26884920634922</v>
      </c>
      <c r="N3" s="2">
        <f t="shared" si="2"/>
        <v>5</v>
      </c>
      <c r="O3" s="2"/>
      <c r="P3" s="2"/>
      <c r="Q3" s="2"/>
      <c r="R3" s="2">
        <f t="shared" si="3"/>
        <v>1</v>
      </c>
      <c r="S3" s="2">
        <f t="shared" si="4"/>
        <v>1</v>
      </c>
      <c r="T3" s="2">
        <f t="shared" si="5"/>
        <v>1</v>
      </c>
      <c r="U3" s="2">
        <f t="shared" si="6"/>
        <v>1</v>
      </c>
      <c r="V3" s="2">
        <f t="shared" si="7"/>
        <v>1</v>
      </c>
      <c r="W3" s="2">
        <f t="shared" si="8"/>
        <v>5</v>
      </c>
      <c r="X3" s="22">
        <f>C3+L3+K3</f>
        <v>266</v>
      </c>
      <c r="Y3" s="41" t="s">
        <v>629</v>
      </c>
    </row>
    <row r="4" spans="1:26">
      <c r="A4" s="3" t="s">
        <v>69</v>
      </c>
      <c r="B4" s="3" t="s">
        <v>17</v>
      </c>
      <c r="C4" s="27">
        <v>98</v>
      </c>
      <c r="D4" s="23">
        <v>92</v>
      </c>
      <c r="E4" s="23"/>
      <c r="F4" s="23"/>
      <c r="G4" s="24">
        <f t="shared" si="0"/>
        <v>92</v>
      </c>
      <c r="H4" s="24">
        <v>86</v>
      </c>
      <c r="I4" s="23"/>
      <c r="J4" s="23"/>
      <c r="K4" s="24"/>
      <c r="L4" s="22">
        <v>98.333333333333329</v>
      </c>
      <c r="M4" s="22">
        <f t="shared" si="1"/>
        <v>374.33333333333331</v>
      </c>
      <c r="N4" s="2">
        <f t="shared" si="2"/>
        <v>4</v>
      </c>
      <c r="O4" s="1"/>
      <c r="P4" s="1"/>
      <c r="Q4" s="1"/>
      <c r="R4" s="2">
        <f t="shared" si="3"/>
        <v>1</v>
      </c>
      <c r="S4" s="2">
        <f t="shared" si="4"/>
        <v>1</v>
      </c>
      <c r="T4" s="2">
        <f t="shared" si="5"/>
        <v>1</v>
      </c>
      <c r="U4" s="2">
        <f t="shared" si="6"/>
        <v>0</v>
      </c>
      <c r="V4" s="2">
        <f t="shared" si="7"/>
        <v>1</v>
      </c>
      <c r="W4" s="2">
        <f t="shared" si="8"/>
        <v>4</v>
      </c>
      <c r="X4" s="24">
        <f>M4-MIN(C4,G4:H4,K4:L4)</f>
        <v>288.33333333333331</v>
      </c>
      <c r="Y4" s="41" t="s">
        <v>629</v>
      </c>
    </row>
    <row r="5" spans="1:26">
      <c r="A5" s="1" t="s">
        <v>58</v>
      </c>
      <c r="B5" s="1" t="s">
        <v>8</v>
      </c>
      <c r="C5" s="27">
        <v>99</v>
      </c>
      <c r="D5" s="23">
        <v>79</v>
      </c>
      <c r="E5" s="23"/>
      <c r="F5" s="23"/>
      <c r="G5" s="24">
        <f t="shared" si="0"/>
        <v>79</v>
      </c>
      <c r="H5" s="22">
        <v>61.333333333333336</v>
      </c>
      <c r="I5" s="23"/>
      <c r="J5" s="23"/>
      <c r="K5" s="24"/>
      <c r="L5" s="22">
        <v>87</v>
      </c>
      <c r="M5" s="22">
        <f t="shared" si="1"/>
        <v>326.33333333333337</v>
      </c>
      <c r="N5" s="2">
        <f t="shared" si="2"/>
        <v>4</v>
      </c>
      <c r="O5" s="2"/>
      <c r="P5" s="2"/>
      <c r="Q5" s="2"/>
      <c r="R5" s="2">
        <f t="shared" si="3"/>
        <v>1</v>
      </c>
      <c r="S5" s="2">
        <f t="shared" si="4"/>
        <v>1</v>
      </c>
      <c r="T5" s="2">
        <f t="shared" si="5"/>
        <v>1</v>
      </c>
      <c r="U5" s="2">
        <f t="shared" si="6"/>
        <v>0</v>
      </c>
      <c r="V5" s="2">
        <f t="shared" si="7"/>
        <v>1</v>
      </c>
      <c r="W5" s="2">
        <f t="shared" si="8"/>
        <v>4</v>
      </c>
      <c r="X5" s="24">
        <f>M5-MIN(C5,G5:H5,K5:L5)</f>
        <v>265.00000000000006</v>
      </c>
      <c r="Y5" s="41" t="s">
        <v>629</v>
      </c>
    </row>
    <row r="6" spans="1:26">
      <c r="A6" s="1" t="s">
        <v>59</v>
      </c>
      <c r="B6" s="1" t="s">
        <v>34</v>
      </c>
      <c r="C6" s="27">
        <v>86</v>
      </c>
      <c r="D6" s="23">
        <v>66.743055555555557</v>
      </c>
      <c r="E6" s="23"/>
      <c r="F6" s="23"/>
      <c r="G6" s="24">
        <f t="shared" si="0"/>
        <v>66.743055555555557</v>
      </c>
      <c r="H6" s="22">
        <v>53.666666666666664</v>
      </c>
      <c r="I6" s="23"/>
      <c r="J6" s="23">
        <v>94</v>
      </c>
      <c r="K6" s="24">
        <f>MAX(H6:J6)</f>
        <v>94</v>
      </c>
      <c r="L6" s="22"/>
      <c r="M6" s="22">
        <f t="shared" si="1"/>
        <v>300.40972222222217</v>
      </c>
      <c r="N6" s="2">
        <f t="shared" si="2"/>
        <v>4</v>
      </c>
      <c r="O6" s="2"/>
      <c r="P6" s="2"/>
      <c r="Q6" s="2"/>
      <c r="R6" s="2">
        <f t="shared" si="3"/>
        <v>1</v>
      </c>
      <c r="S6" s="2">
        <f t="shared" si="4"/>
        <v>1</v>
      </c>
      <c r="T6" s="2">
        <f t="shared" si="5"/>
        <v>1</v>
      </c>
      <c r="U6" s="2">
        <f t="shared" si="6"/>
        <v>1</v>
      </c>
      <c r="V6" s="2">
        <f t="shared" si="7"/>
        <v>0</v>
      </c>
      <c r="W6" s="2">
        <f t="shared" si="8"/>
        <v>4</v>
      </c>
      <c r="X6" s="24">
        <f>M6-MIN(C6,G6:H6,K6:L6)</f>
        <v>246.74305555555551</v>
      </c>
      <c r="Y6" s="41" t="s">
        <v>629</v>
      </c>
      <c r="Z6" s="8"/>
    </row>
    <row r="7" spans="1:26">
      <c r="A7" s="1" t="s">
        <v>57</v>
      </c>
      <c r="B7" s="1" t="s">
        <v>31</v>
      </c>
      <c r="C7" s="27">
        <v>87</v>
      </c>
      <c r="D7" s="23"/>
      <c r="E7" s="23"/>
      <c r="F7" s="23">
        <v>60</v>
      </c>
      <c r="G7" s="24">
        <f t="shared" si="0"/>
        <v>60</v>
      </c>
      <c r="H7" s="22">
        <v>56.333333333333336</v>
      </c>
      <c r="I7" s="23"/>
      <c r="J7" s="23"/>
      <c r="K7" s="24"/>
      <c r="L7" s="22">
        <v>93.333333333333329</v>
      </c>
      <c r="M7" s="22">
        <f t="shared" si="1"/>
        <v>296.66666666666669</v>
      </c>
      <c r="N7" s="2">
        <f t="shared" si="2"/>
        <v>4</v>
      </c>
      <c r="O7" s="2"/>
      <c r="P7" s="2"/>
      <c r="Q7" s="2"/>
      <c r="R7" s="2">
        <f t="shared" si="3"/>
        <v>1</v>
      </c>
      <c r="S7" s="2">
        <f t="shared" si="4"/>
        <v>1</v>
      </c>
      <c r="T7" s="2">
        <f t="shared" si="5"/>
        <v>1</v>
      </c>
      <c r="U7" s="2">
        <f t="shared" si="6"/>
        <v>0</v>
      </c>
      <c r="V7" s="2">
        <f t="shared" si="7"/>
        <v>1</v>
      </c>
      <c r="W7" s="2">
        <f t="shared" si="8"/>
        <v>4</v>
      </c>
      <c r="X7" s="24">
        <f>M7-MIN(C7,G7:H7,K7:L7)</f>
        <v>240.33333333333334</v>
      </c>
      <c r="Y7" s="41" t="s">
        <v>629</v>
      </c>
    </row>
    <row r="8" spans="1:26">
      <c r="A8" s="10" t="s">
        <v>163</v>
      </c>
      <c r="B8" s="10" t="s">
        <v>164</v>
      </c>
      <c r="C8" s="27">
        <v>80</v>
      </c>
      <c r="D8" s="23"/>
      <c r="E8" s="23"/>
      <c r="F8" s="23">
        <v>35</v>
      </c>
      <c r="G8" s="24">
        <f t="shared" si="0"/>
        <v>35</v>
      </c>
      <c r="H8" s="22">
        <v>64.666666666666671</v>
      </c>
      <c r="I8" s="24"/>
      <c r="J8" s="23">
        <v>89</v>
      </c>
      <c r="K8" s="24">
        <f>MAX(H8:J8)</f>
        <v>89</v>
      </c>
      <c r="L8" s="22"/>
      <c r="M8" s="22">
        <f t="shared" si="1"/>
        <v>268.66666666666669</v>
      </c>
      <c r="N8" s="2">
        <f t="shared" si="2"/>
        <v>4</v>
      </c>
      <c r="O8" s="2"/>
      <c r="P8" s="2"/>
      <c r="Q8" s="2"/>
      <c r="R8" s="2">
        <f t="shared" si="3"/>
        <v>1</v>
      </c>
      <c r="S8" s="52">
        <v>1</v>
      </c>
      <c r="T8" s="2">
        <f t="shared" si="5"/>
        <v>1</v>
      </c>
      <c r="U8" s="2">
        <f t="shared" si="6"/>
        <v>1</v>
      </c>
      <c r="V8" s="2">
        <f t="shared" si="7"/>
        <v>0</v>
      </c>
      <c r="W8" s="2">
        <f t="shared" si="8"/>
        <v>4</v>
      </c>
      <c r="X8" s="24">
        <f>M8-MIN(C8,G8:H8,K8:L8)</f>
        <v>233.66666666666669</v>
      </c>
      <c r="Y8" s="41" t="s">
        <v>629</v>
      </c>
    </row>
    <row r="9" spans="1:26">
      <c r="A9" s="6" t="s">
        <v>406</v>
      </c>
      <c r="B9" s="6" t="s">
        <v>29</v>
      </c>
      <c r="C9" s="22">
        <v>58</v>
      </c>
      <c r="D9" s="23"/>
      <c r="E9" s="23"/>
      <c r="F9" s="23">
        <v>11</v>
      </c>
      <c r="G9" s="24">
        <f t="shared" si="0"/>
        <v>11</v>
      </c>
      <c r="H9" s="22">
        <v>43</v>
      </c>
      <c r="I9" s="23">
        <v>89</v>
      </c>
      <c r="J9" s="23">
        <v>57</v>
      </c>
      <c r="K9" s="24">
        <f>MAX(I9:J9)</f>
        <v>89</v>
      </c>
      <c r="L9" s="22">
        <v>53.333333333333336</v>
      </c>
      <c r="M9" s="22">
        <f t="shared" si="1"/>
        <v>254.33333333333334</v>
      </c>
      <c r="N9" s="2">
        <f t="shared" si="2"/>
        <v>5</v>
      </c>
      <c r="O9" s="2"/>
      <c r="P9" s="2"/>
      <c r="Q9" s="2"/>
      <c r="R9" s="2">
        <f t="shared" si="3"/>
        <v>1</v>
      </c>
      <c r="S9" s="2">
        <f t="shared" ref="S9:S28" si="9">IF(G9&gt;=50,1,0)</f>
        <v>0</v>
      </c>
      <c r="T9" s="2">
        <f t="shared" si="5"/>
        <v>1</v>
      </c>
      <c r="U9" s="2">
        <f t="shared" si="6"/>
        <v>1</v>
      </c>
      <c r="V9" s="2">
        <f t="shared" si="7"/>
        <v>1</v>
      </c>
      <c r="W9" s="2">
        <f t="shared" si="8"/>
        <v>4</v>
      </c>
      <c r="X9" s="22">
        <f>C9+L9+K9</f>
        <v>200.33333333333334</v>
      </c>
      <c r="Y9" s="41" t="s">
        <v>629</v>
      </c>
    </row>
    <row r="10" spans="1:26">
      <c r="A10" s="7" t="s">
        <v>16</v>
      </c>
      <c r="B10" s="7" t="s">
        <v>3</v>
      </c>
      <c r="C10" s="27">
        <v>95</v>
      </c>
      <c r="D10" s="23">
        <v>93.082341269841265</v>
      </c>
      <c r="E10" s="23"/>
      <c r="F10" s="23"/>
      <c r="G10" s="24">
        <f t="shared" si="0"/>
        <v>93.082341269841265</v>
      </c>
      <c r="H10" s="22"/>
      <c r="I10" s="23"/>
      <c r="J10" s="23"/>
      <c r="K10" s="24"/>
      <c r="L10" s="22">
        <v>95</v>
      </c>
      <c r="M10" s="22">
        <f t="shared" si="1"/>
        <v>283.08234126984127</v>
      </c>
      <c r="N10" s="2">
        <f t="shared" si="2"/>
        <v>3</v>
      </c>
      <c r="O10" s="2"/>
      <c r="P10" s="2"/>
      <c r="Q10" s="2"/>
      <c r="R10" s="2">
        <f t="shared" si="3"/>
        <v>1</v>
      </c>
      <c r="S10" s="2">
        <f t="shared" si="9"/>
        <v>1</v>
      </c>
      <c r="T10" s="2">
        <f t="shared" si="5"/>
        <v>0</v>
      </c>
      <c r="U10" s="2">
        <f t="shared" si="6"/>
        <v>0</v>
      </c>
      <c r="V10" s="2">
        <f t="shared" si="7"/>
        <v>1</v>
      </c>
      <c r="W10" s="2">
        <f t="shared" si="8"/>
        <v>3</v>
      </c>
      <c r="X10" s="22">
        <f t="shared" ref="X10:X20" si="10">M10</f>
        <v>283.08234126984127</v>
      </c>
      <c r="Y10" s="41" t="s">
        <v>629</v>
      </c>
    </row>
    <row r="11" spans="1:26">
      <c r="A11" s="6" t="s">
        <v>364</v>
      </c>
      <c r="B11" s="6" t="s">
        <v>30</v>
      </c>
      <c r="C11" s="22">
        <v>93</v>
      </c>
      <c r="D11" s="23"/>
      <c r="E11" s="23">
        <v>86</v>
      </c>
      <c r="F11" s="23"/>
      <c r="G11" s="24">
        <f t="shared" si="0"/>
        <v>86</v>
      </c>
      <c r="H11" s="22"/>
      <c r="I11" s="23"/>
      <c r="J11" s="23"/>
      <c r="K11" s="24"/>
      <c r="L11" s="22">
        <v>98.333333333333329</v>
      </c>
      <c r="M11" s="22">
        <f t="shared" si="1"/>
        <v>277.33333333333331</v>
      </c>
      <c r="N11" s="2">
        <f t="shared" si="2"/>
        <v>3</v>
      </c>
      <c r="O11" s="2"/>
      <c r="P11" s="2"/>
      <c r="Q11" s="2"/>
      <c r="R11" s="2">
        <f t="shared" si="3"/>
        <v>1</v>
      </c>
      <c r="S11" s="2">
        <f t="shared" si="9"/>
        <v>1</v>
      </c>
      <c r="T11" s="2">
        <f t="shared" si="5"/>
        <v>0</v>
      </c>
      <c r="U11" s="2">
        <f t="shared" si="6"/>
        <v>0</v>
      </c>
      <c r="V11" s="2">
        <f t="shared" si="7"/>
        <v>1</v>
      </c>
      <c r="W11" s="2">
        <f t="shared" si="8"/>
        <v>3</v>
      </c>
      <c r="X11" s="22">
        <f t="shared" si="10"/>
        <v>277.33333333333331</v>
      </c>
      <c r="Y11" s="41" t="s">
        <v>629</v>
      </c>
    </row>
    <row r="12" spans="1:26">
      <c r="A12" s="4" t="s">
        <v>62</v>
      </c>
      <c r="B12" s="3" t="s">
        <v>6</v>
      </c>
      <c r="C12" s="27">
        <v>92</v>
      </c>
      <c r="D12" s="23"/>
      <c r="E12" s="23"/>
      <c r="F12" s="23">
        <v>85</v>
      </c>
      <c r="G12" s="24">
        <f t="shared" si="0"/>
        <v>85</v>
      </c>
      <c r="H12" s="22"/>
      <c r="I12" s="23"/>
      <c r="J12" s="23"/>
      <c r="K12" s="24"/>
      <c r="L12" s="65">
        <v>91</v>
      </c>
      <c r="M12" s="22">
        <f t="shared" si="1"/>
        <v>268</v>
      </c>
      <c r="N12" s="2">
        <f t="shared" si="2"/>
        <v>3</v>
      </c>
      <c r="O12" s="2"/>
      <c r="P12" s="2"/>
      <c r="Q12" s="2"/>
      <c r="R12" s="2">
        <f t="shared" si="3"/>
        <v>1</v>
      </c>
      <c r="S12" s="2">
        <f t="shared" si="9"/>
        <v>1</v>
      </c>
      <c r="T12" s="2">
        <f t="shared" si="5"/>
        <v>0</v>
      </c>
      <c r="U12" s="2">
        <f t="shared" si="6"/>
        <v>0</v>
      </c>
      <c r="V12" s="2">
        <f t="shared" si="7"/>
        <v>1</v>
      </c>
      <c r="W12" s="2">
        <f t="shared" si="8"/>
        <v>3</v>
      </c>
      <c r="X12" s="22">
        <f t="shared" si="10"/>
        <v>268</v>
      </c>
      <c r="Y12" s="41" t="s">
        <v>629</v>
      </c>
    </row>
    <row r="13" spans="1:26">
      <c r="A13" s="6" t="s">
        <v>369</v>
      </c>
      <c r="B13" s="6" t="s">
        <v>34</v>
      </c>
      <c r="C13" s="22">
        <v>93</v>
      </c>
      <c r="D13" s="23"/>
      <c r="E13" s="23"/>
      <c r="F13" s="23">
        <v>69</v>
      </c>
      <c r="G13" s="24">
        <f t="shared" si="0"/>
        <v>69</v>
      </c>
      <c r="H13" s="22"/>
      <c r="I13" s="23"/>
      <c r="J13" s="23"/>
      <c r="K13" s="24"/>
      <c r="L13" s="22">
        <v>100</v>
      </c>
      <c r="M13" s="22">
        <f t="shared" si="1"/>
        <v>262</v>
      </c>
      <c r="N13" s="2">
        <f t="shared" si="2"/>
        <v>3</v>
      </c>
      <c r="O13" s="2"/>
      <c r="P13" s="2"/>
      <c r="Q13" s="2"/>
      <c r="R13" s="2">
        <f t="shared" si="3"/>
        <v>1</v>
      </c>
      <c r="S13" s="2">
        <f t="shared" si="9"/>
        <v>1</v>
      </c>
      <c r="T13" s="2">
        <f t="shared" si="5"/>
        <v>0</v>
      </c>
      <c r="U13" s="2">
        <f t="shared" si="6"/>
        <v>0</v>
      </c>
      <c r="V13" s="2">
        <f t="shared" si="7"/>
        <v>1</v>
      </c>
      <c r="W13" s="2">
        <f t="shared" si="8"/>
        <v>3</v>
      </c>
      <c r="X13" s="22">
        <f t="shared" si="10"/>
        <v>262</v>
      </c>
      <c r="Y13" s="41" t="s">
        <v>629</v>
      </c>
    </row>
    <row r="14" spans="1:26">
      <c r="A14" s="1" t="s">
        <v>63</v>
      </c>
      <c r="B14" s="1" t="s">
        <v>61</v>
      </c>
      <c r="C14" s="27">
        <v>90</v>
      </c>
      <c r="D14" s="23">
        <v>89.701388888888886</v>
      </c>
      <c r="E14" s="23"/>
      <c r="F14" s="23"/>
      <c r="G14" s="24">
        <f t="shared" si="0"/>
        <v>89.701388888888886</v>
      </c>
      <c r="H14" s="22"/>
      <c r="I14" s="23"/>
      <c r="J14" s="23"/>
      <c r="K14" s="24"/>
      <c r="L14" s="22">
        <v>79.642857142857139</v>
      </c>
      <c r="M14" s="22">
        <f t="shared" si="1"/>
        <v>259.34424603174602</v>
      </c>
      <c r="N14" s="2">
        <f t="shared" si="2"/>
        <v>3</v>
      </c>
      <c r="O14" s="2"/>
      <c r="P14" s="2"/>
      <c r="Q14" s="2"/>
      <c r="R14" s="2">
        <f t="shared" si="3"/>
        <v>1</v>
      </c>
      <c r="S14" s="2">
        <f t="shared" si="9"/>
        <v>1</v>
      </c>
      <c r="T14" s="2">
        <f t="shared" si="5"/>
        <v>0</v>
      </c>
      <c r="U14" s="2">
        <f t="shared" si="6"/>
        <v>0</v>
      </c>
      <c r="V14" s="2">
        <f t="shared" si="7"/>
        <v>1</v>
      </c>
      <c r="W14" s="2">
        <f t="shared" si="8"/>
        <v>3</v>
      </c>
      <c r="X14" s="22">
        <f t="shared" si="10"/>
        <v>259.34424603174602</v>
      </c>
      <c r="Y14" s="41" t="s">
        <v>629</v>
      </c>
    </row>
    <row r="15" spans="1:26">
      <c r="A15" s="6" t="s">
        <v>408</v>
      </c>
      <c r="B15" s="6" t="s">
        <v>84</v>
      </c>
      <c r="C15" s="22">
        <v>84</v>
      </c>
      <c r="D15" s="23">
        <v>82</v>
      </c>
      <c r="E15" s="23"/>
      <c r="F15" s="23"/>
      <c r="G15" s="24">
        <f t="shared" si="0"/>
        <v>82</v>
      </c>
      <c r="H15" s="22"/>
      <c r="I15" s="24"/>
      <c r="J15" s="23"/>
      <c r="K15" s="24"/>
      <c r="L15" s="22">
        <v>93.333333333333329</v>
      </c>
      <c r="M15" s="22">
        <f t="shared" si="1"/>
        <v>259.33333333333331</v>
      </c>
      <c r="N15" s="2">
        <f t="shared" si="2"/>
        <v>3</v>
      </c>
      <c r="O15" s="2"/>
      <c r="P15" s="2"/>
      <c r="Q15" s="2"/>
      <c r="R15" s="2">
        <f t="shared" si="3"/>
        <v>1</v>
      </c>
      <c r="S15" s="2">
        <f t="shared" si="9"/>
        <v>1</v>
      </c>
      <c r="T15" s="2">
        <f t="shared" si="5"/>
        <v>0</v>
      </c>
      <c r="U15" s="2">
        <f t="shared" si="6"/>
        <v>0</v>
      </c>
      <c r="V15" s="2">
        <f t="shared" si="7"/>
        <v>1</v>
      </c>
      <c r="W15" s="2">
        <f t="shared" si="8"/>
        <v>3</v>
      </c>
      <c r="X15" s="22">
        <f t="shared" si="10"/>
        <v>259.33333333333331</v>
      </c>
      <c r="Y15" s="41" t="s">
        <v>629</v>
      </c>
    </row>
    <row r="16" spans="1:26">
      <c r="A16" s="6" t="s">
        <v>167</v>
      </c>
      <c r="B16" s="6" t="s">
        <v>106</v>
      </c>
      <c r="C16" s="22">
        <v>97</v>
      </c>
      <c r="D16" s="23"/>
      <c r="E16" s="23"/>
      <c r="F16" s="23"/>
      <c r="G16" s="24"/>
      <c r="H16" s="22">
        <v>74</v>
      </c>
      <c r="I16" s="23">
        <v>84</v>
      </c>
      <c r="J16" s="23"/>
      <c r="K16" s="24">
        <f>MAX(H16:J16)</f>
        <v>84</v>
      </c>
      <c r="L16" s="22"/>
      <c r="M16" s="22">
        <f t="shared" si="1"/>
        <v>255</v>
      </c>
      <c r="N16" s="2">
        <f t="shared" si="2"/>
        <v>3</v>
      </c>
      <c r="O16" s="2"/>
      <c r="P16" s="2"/>
      <c r="Q16" s="2"/>
      <c r="R16" s="2">
        <f t="shared" si="3"/>
        <v>1</v>
      </c>
      <c r="S16" s="2">
        <f t="shared" si="9"/>
        <v>0</v>
      </c>
      <c r="T16" s="2">
        <f t="shared" si="5"/>
        <v>1</v>
      </c>
      <c r="U16" s="2">
        <f t="shared" si="6"/>
        <v>1</v>
      </c>
      <c r="V16" s="2">
        <f t="shared" si="7"/>
        <v>0</v>
      </c>
      <c r="W16" s="2">
        <f t="shared" si="8"/>
        <v>3</v>
      </c>
      <c r="X16" s="22">
        <f t="shared" si="10"/>
        <v>255</v>
      </c>
      <c r="Y16" s="41" t="s">
        <v>629</v>
      </c>
    </row>
    <row r="17" spans="1:25">
      <c r="A17" s="5" t="s">
        <v>442</v>
      </c>
      <c r="B17" s="5" t="s">
        <v>10</v>
      </c>
      <c r="C17" s="22">
        <v>72</v>
      </c>
      <c r="D17" s="23"/>
      <c r="E17" s="23"/>
      <c r="F17" s="23"/>
      <c r="G17" s="24"/>
      <c r="H17" s="22"/>
      <c r="I17" s="23">
        <v>78</v>
      </c>
      <c r="J17" s="23">
        <v>0</v>
      </c>
      <c r="K17" s="24">
        <f>MAX(I17:J17)</f>
        <v>78</v>
      </c>
      <c r="L17" s="22">
        <v>100</v>
      </c>
      <c r="M17" s="22">
        <f t="shared" si="1"/>
        <v>250</v>
      </c>
      <c r="N17" s="2">
        <f t="shared" si="2"/>
        <v>3</v>
      </c>
      <c r="O17" s="2"/>
      <c r="P17" s="2"/>
      <c r="Q17" s="2"/>
      <c r="R17" s="2">
        <f t="shared" si="3"/>
        <v>1</v>
      </c>
      <c r="S17" s="2">
        <f t="shared" si="9"/>
        <v>0</v>
      </c>
      <c r="T17" s="2">
        <f t="shared" si="5"/>
        <v>0</v>
      </c>
      <c r="U17" s="2">
        <f t="shared" si="6"/>
        <v>1</v>
      </c>
      <c r="V17" s="2">
        <f t="shared" si="7"/>
        <v>1</v>
      </c>
      <c r="W17" s="2">
        <f t="shared" si="8"/>
        <v>3</v>
      </c>
      <c r="X17" s="22">
        <f t="shared" si="10"/>
        <v>250</v>
      </c>
      <c r="Y17" s="41" t="s">
        <v>629</v>
      </c>
    </row>
    <row r="18" spans="1:25">
      <c r="A18" s="11" t="s">
        <v>183</v>
      </c>
      <c r="B18" s="11" t="s">
        <v>32</v>
      </c>
      <c r="C18" s="27">
        <v>93</v>
      </c>
      <c r="D18" s="23"/>
      <c r="E18" s="23"/>
      <c r="F18" s="23"/>
      <c r="G18" s="24"/>
      <c r="H18" s="22">
        <v>64</v>
      </c>
      <c r="I18" s="23"/>
      <c r="J18" s="23">
        <v>92</v>
      </c>
      <c r="K18" s="24">
        <f>MAX(I18:J18)</f>
        <v>92</v>
      </c>
      <c r="L18" s="24"/>
      <c r="M18" s="22">
        <f t="shared" si="1"/>
        <v>249</v>
      </c>
      <c r="N18" s="2">
        <f t="shared" si="2"/>
        <v>3</v>
      </c>
      <c r="O18" s="2"/>
      <c r="P18" s="2"/>
      <c r="Q18" s="2"/>
      <c r="R18" s="2">
        <f t="shared" si="3"/>
        <v>1</v>
      </c>
      <c r="S18" s="2">
        <f t="shared" si="9"/>
        <v>0</v>
      </c>
      <c r="T18" s="2">
        <f t="shared" si="5"/>
        <v>1</v>
      </c>
      <c r="U18" s="2">
        <f t="shared" si="6"/>
        <v>1</v>
      </c>
      <c r="V18" s="2">
        <f t="shared" si="7"/>
        <v>0</v>
      </c>
      <c r="W18" s="2">
        <f t="shared" si="8"/>
        <v>3</v>
      </c>
      <c r="X18" s="22">
        <f t="shared" si="10"/>
        <v>249</v>
      </c>
      <c r="Y18" s="41" t="s">
        <v>629</v>
      </c>
    </row>
    <row r="19" spans="1:25">
      <c r="A19" s="6" t="s">
        <v>411</v>
      </c>
      <c r="B19" s="6" t="s">
        <v>67</v>
      </c>
      <c r="C19" s="22">
        <v>92</v>
      </c>
      <c r="D19" s="23"/>
      <c r="E19" s="23">
        <v>61</v>
      </c>
      <c r="F19" s="23"/>
      <c r="G19" s="24">
        <f t="shared" ref="G19:G27" si="11">MAX(D19:F19)</f>
        <v>61</v>
      </c>
      <c r="H19" s="22"/>
      <c r="I19" s="23"/>
      <c r="J19" s="23"/>
      <c r="K19" s="24"/>
      <c r="L19" s="22">
        <v>90</v>
      </c>
      <c r="M19" s="22">
        <f t="shared" si="1"/>
        <v>243</v>
      </c>
      <c r="N19" s="2">
        <f t="shared" si="2"/>
        <v>3</v>
      </c>
      <c r="O19" s="2"/>
      <c r="P19" s="2"/>
      <c r="Q19" s="2"/>
      <c r="R19" s="2">
        <f t="shared" si="3"/>
        <v>1</v>
      </c>
      <c r="S19" s="2">
        <f t="shared" si="9"/>
        <v>1</v>
      </c>
      <c r="T19" s="2">
        <f t="shared" si="5"/>
        <v>0</v>
      </c>
      <c r="U19" s="2">
        <f t="shared" si="6"/>
        <v>0</v>
      </c>
      <c r="V19" s="2">
        <f t="shared" si="7"/>
        <v>1</v>
      </c>
      <c r="W19" s="2">
        <f t="shared" si="8"/>
        <v>3</v>
      </c>
      <c r="X19" s="22">
        <f t="shared" si="10"/>
        <v>243</v>
      </c>
      <c r="Y19" s="41" t="s">
        <v>629</v>
      </c>
    </row>
    <row r="20" spans="1:25">
      <c r="A20" s="11" t="s">
        <v>176</v>
      </c>
      <c r="B20" s="11" t="s">
        <v>177</v>
      </c>
      <c r="C20" s="27">
        <v>78</v>
      </c>
      <c r="D20" s="23"/>
      <c r="E20" s="23"/>
      <c r="F20" s="23">
        <v>63</v>
      </c>
      <c r="G20" s="24">
        <f t="shared" si="11"/>
        <v>63</v>
      </c>
      <c r="H20" s="22"/>
      <c r="I20" s="23"/>
      <c r="J20" s="23"/>
      <c r="K20" s="24"/>
      <c r="L20" s="22">
        <v>100</v>
      </c>
      <c r="M20" s="22">
        <f t="shared" si="1"/>
        <v>241</v>
      </c>
      <c r="N20" s="2">
        <f t="shared" si="2"/>
        <v>3</v>
      </c>
      <c r="O20" s="2"/>
      <c r="P20" s="2"/>
      <c r="Q20" s="2"/>
      <c r="R20" s="2">
        <f t="shared" si="3"/>
        <v>1</v>
      </c>
      <c r="S20" s="2">
        <f t="shared" si="9"/>
        <v>1</v>
      </c>
      <c r="T20" s="2">
        <f t="shared" si="5"/>
        <v>0</v>
      </c>
      <c r="U20" s="2">
        <f t="shared" si="6"/>
        <v>0</v>
      </c>
      <c r="V20" s="2">
        <f t="shared" si="7"/>
        <v>1</v>
      </c>
      <c r="W20" s="2">
        <f t="shared" si="8"/>
        <v>3</v>
      </c>
      <c r="X20" s="22">
        <f t="shared" si="10"/>
        <v>241</v>
      </c>
      <c r="Y20" s="41" t="s">
        <v>629</v>
      </c>
    </row>
    <row r="21" spans="1:25">
      <c r="A21" s="6" t="s">
        <v>368</v>
      </c>
      <c r="B21" s="6" t="s">
        <v>94</v>
      </c>
      <c r="C21" s="22">
        <v>85</v>
      </c>
      <c r="D21" s="23"/>
      <c r="E21" s="23"/>
      <c r="F21" s="23">
        <v>25</v>
      </c>
      <c r="G21" s="24">
        <f t="shared" si="11"/>
        <v>25</v>
      </c>
      <c r="H21" s="22">
        <v>77</v>
      </c>
      <c r="I21" s="23">
        <v>69</v>
      </c>
      <c r="J21" s="23"/>
      <c r="K21" s="24">
        <f>MAX(H21:J21)</f>
        <v>77</v>
      </c>
      <c r="L21" s="22"/>
      <c r="M21" s="22">
        <f t="shared" si="1"/>
        <v>264</v>
      </c>
      <c r="N21" s="2">
        <f t="shared" si="2"/>
        <v>4</v>
      </c>
      <c r="O21" s="2"/>
      <c r="P21" s="2"/>
      <c r="Q21" s="2"/>
      <c r="R21" s="2">
        <f t="shared" si="3"/>
        <v>1</v>
      </c>
      <c r="S21" s="2">
        <f t="shared" si="9"/>
        <v>0</v>
      </c>
      <c r="T21" s="2">
        <f t="shared" si="5"/>
        <v>1</v>
      </c>
      <c r="U21" s="2">
        <f t="shared" si="6"/>
        <v>1</v>
      </c>
      <c r="V21" s="2">
        <f t="shared" si="7"/>
        <v>0</v>
      </c>
      <c r="W21" s="2">
        <f t="shared" si="8"/>
        <v>3</v>
      </c>
      <c r="X21" s="24">
        <f>M21-MIN(C21,G21:H21,K21:L21)</f>
        <v>239</v>
      </c>
      <c r="Y21" s="41" t="s">
        <v>629</v>
      </c>
    </row>
    <row r="22" spans="1:25">
      <c r="A22" s="6" t="s">
        <v>181</v>
      </c>
      <c r="B22" s="6" t="s">
        <v>182</v>
      </c>
      <c r="C22" s="22">
        <v>82</v>
      </c>
      <c r="D22" s="23">
        <v>11.875</v>
      </c>
      <c r="E22" s="23"/>
      <c r="F22" s="23">
        <v>13</v>
      </c>
      <c r="G22" s="24">
        <f t="shared" si="11"/>
        <v>13</v>
      </c>
      <c r="H22" s="22">
        <v>69</v>
      </c>
      <c r="I22" s="23"/>
      <c r="J22" s="23">
        <v>86</v>
      </c>
      <c r="K22" s="24">
        <f>MAX(I22:J22)</f>
        <v>86</v>
      </c>
      <c r="L22" s="22"/>
      <c r="M22" s="22">
        <f t="shared" si="1"/>
        <v>250</v>
      </c>
      <c r="N22" s="2">
        <f t="shared" si="2"/>
        <v>4</v>
      </c>
      <c r="O22" s="2"/>
      <c r="P22" s="2"/>
      <c r="Q22" s="2"/>
      <c r="R22" s="2">
        <f t="shared" si="3"/>
        <v>1</v>
      </c>
      <c r="S22" s="2">
        <f t="shared" si="9"/>
        <v>0</v>
      </c>
      <c r="T22" s="2">
        <f t="shared" si="5"/>
        <v>1</v>
      </c>
      <c r="U22" s="2">
        <f t="shared" si="6"/>
        <v>1</v>
      </c>
      <c r="V22" s="2">
        <f t="shared" si="7"/>
        <v>0</v>
      </c>
      <c r="W22" s="2">
        <f t="shared" si="8"/>
        <v>3</v>
      </c>
      <c r="X22" s="24">
        <f>M22-MIN(C22,G22:H22,K22:L22)</f>
        <v>237</v>
      </c>
      <c r="Y22" s="41" t="s">
        <v>629</v>
      </c>
    </row>
    <row r="23" spans="1:25">
      <c r="A23" s="7" t="s">
        <v>11</v>
      </c>
      <c r="B23" s="7" t="s">
        <v>12</v>
      </c>
      <c r="C23" s="27">
        <v>99</v>
      </c>
      <c r="D23" s="23">
        <v>71.222222222222229</v>
      </c>
      <c r="E23" s="23"/>
      <c r="F23" s="23"/>
      <c r="G23" s="24">
        <f t="shared" si="11"/>
        <v>71.222222222222229</v>
      </c>
      <c r="H23" s="22"/>
      <c r="I23" s="23"/>
      <c r="J23" s="23"/>
      <c r="K23" s="24"/>
      <c r="L23" s="65">
        <v>91</v>
      </c>
      <c r="M23" s="22">
        <f t="shared" si="1"/>
        <v>261.22222222222223</v>
      </c>
      <c r="N23" s="2">
        <f t="shared" si="2"/>
        <v>3</v>
      </c>
      <c r="O23" s="2"/>
      <c r="P23" s="2"/>
      <c r="Q23" s="2"/>
      <c r="R23" s="2">
        <f t="shared" si="3"/>
        <v>1</v>
      </c>
      <c r="S23" s="2">
        <f t="shared" si="9"/>
        <v>1</v>
      </c>
      <c r="T23" s="2">
        <f t="shared" si="5"/>
        <v>0</v>
      </c>
      <c r="U23" s="2">
        <f t="shared" si="6"/>
        <v>0</v>
      </c>
      <c r="V23" s="2">
        <f t="shared" si="7"/>
        <v>1</v>
      </c>
      <c r="W23" s="2">
        <f t="shared" si="8"/>
        <v>3</v>
      </c>
      <c r="X23" s="22">
        <f t="shared" ref="X23:X29" si="12">M23</f>
        <v>261.22222222222223</v>
      </c>
      <c r="Y23" s="41" t="s">
        <v>629</v>
      </c>
    </row>
    <row r="24" spans="1:25">
      <c r="A24" s="11" t="s">
        <v>166</v>
      </c>
      <c r="B24" s="11" t="s">
        <v>27</v>
      </c>
      <c r="C24" s="27">
        <v>95</v>
      </c>
      <c r="D24" s="23"/>
      <c r="E24" s="23"/>
      <c r="F24" s="23">
        <v>52</v>
      </c>
      <c r="G24" s="24">
        <f t="shared" si="11"/>
        <v>52</v>
      </c>
      <c r="H24" s="22">
        <v>84.333333333333329</v>
      </c>
      <c r="I24" s="23"/>
      <c r="J24" s="23"/>
      <c r="K24" s="24"/>
      <c r="L24" s="22"/>
      <c r="M24" s="22">
        <f t="shared" si="1"/>
        <v>231.33333333333331</v>
      </c>
      <c r="N24" s="2">
        <f t="shared" si="2"/>
        <v>3</v>
      </c>
      <c r="O24" s="2"/>
      <c r="P24" s="2"/>
      <c r="Q24" s="2"/>
      <c r="R24" s="2">
        <f t="shared" si="3"/>
        <v>1</v>
      </c>
      <c r="S24" s="2">
        <f t="shared" si="9"/>
        <v>1</v>
      </c>
      <c r="T24" s="2">
        <f t="shared" si="5"/>
        <v>1</v>
      </c>
      <c r="U24" s="2">
        <f t="shared" si="6"/>
        <v>0</v>
      </c>
      <c r="V24" s="2">
        <f t="shared" si="7"/>
        <v>0</v>
      </c>
      <c r="W24" s="2">
        <f t="shared" si="8"/>
        <v>3</v>
      </c>
      <c r="X24" s="22">
        <f t="shared" si="12"/>
        <v>231.33333333333331</v>
      </c>
      <c r="Y24" s="41" t="s">
        <v>629</v>
      </c>
    </row>
    <row r="25" spans="1:25">
      <c r="A25" s="1" t="s">
        <v>71</v>
      </c>
      <c r="B25" s="1" t="s">
        <v>72</v>
      </c>
      <c r="C25" s="27">
        <v>88</v>
      </c>
      <c r="D25" s="23"/>
      <c r="E25" s="23"/>
      <c r="F25" s="23">
        <v>65</v>
      </c>
      <c r="G25" s="24">
        <f t="shared" si="11"/>
        <v>65</v>
      </c>
      <c r="H25" s="22">
        <v>71</v>
      </c>
      <c r="I25" s="23"/>
      <c r="J25" s="23"/>
      <c r="K25" s="24"/>
      <c r="L25" s="22"/>
      <c r="M25" s="22">
        <f t="shared" si="1"/>
        <v>224</v>
      </c>
      <c r="N25" s="2">
        <f t="shared" si="2"/>
        <v>3</v>
      </c>
      <c r="O25" s="2"/>
      <c r="P25" s="2"/>
      <c r="Q25" s="2"/>
      <c r="R25" s="2">
        <f t="shared" si="3"/>
        <v>1</v>
      </c>
      <c r="S25" s="2">
        <f t="shared" si="9"/>
        <v>1</v>
      </c>
      <c r="T25" s="2">
        <f t="shared" si="5"/>
        <v>1</v>
      </c>
      <c r="U25" s="2">
        <f t="shared" si="6"/>
        <v>0</v>
      </c>
      <c r="V25" s="2">
        <f t="shared" si="7"/>
        <v>0</v>
      </c>
      <c r="W25" s="2">
        <f t="shared" si="8"/>
        <v>3</v>
      </c>
      <c r="X25" s="22">
        <f t="shared" si="12"/>
        <v>224</v>
      </c>
      <c r="Y25" s="41" t="s">
        <v>629</v>
      </c>
    </row>
    <row r="26" spans="1:25">
      <c r="A26" s="5" t="s">
        <v>444</v>
      </c>
      <c r="B26" s="5" t="s">
        <v>358</v>
      </c>
      <c r="C26" s="42">
        <v>77</v>
      </c>
      <c r="D26" s="23">
        <v>72.662698412698418</v>
      </c>
      <c r="E26" s="23"/>
      <c r="F26" s="23"/>
      <c r="G26" s="24">
        <f t="shared" si="11"/>
        <v>72.662698412698418</v>
      </c>
      <c r="H26" s="22"/>
      <c r="I26" s="23"/>
      <c r="J26" s="23"/>
      <c r="K26" s="24"/>
      <c r="L26" s="22">
        <v>73.333333333333329</v>
      </c>
      <c r="M26" s="22">
        <f t="shared" si="1"/>
        <v>222.99603174603175</v>
      </c>
      <c r="N26" s="2">
        <f t="shared" si="2"/>
        <v>3</v>
      </c>
      <c r="O26" s="2"/>
      <c r="P26" s="2"/>
      <c r="Q26" s="2"/>
      <c r="R26" s="2">
        <f t="shared" si="3"/>
        <v>1</v>
      </c>
      <c r="S26" s="2">
        <f t="shared" si="9"/>
        <v>1</v>
      </c>
      <c r="T26" s="2">
        <f t="shared" si="5"/>
        <v>0</v>
      </c>
      <c r="U26" s="2">
        <f t="shared" si="6"/>
        <v>0</v>
      </c>
      <c r="V26" s="2">
        <f t="shared" si="7"/>
        <v>1</v>
      </c>
      <c r="W26" s="2">
        <f t="shared" si="8"/>
        <v>3</v>
      </c>
      <c r="X26" s="22">
        <f t="shared" si="12"/>
        <v>222.99603174603175</v>
      </c>
      <c r="Y26" s="41" t="s">
        <v>629</v>
      </c>
    </row>
    <row r="27" spans="1:25">
      <c r="A27" s="6" t="s">
        <v>418</v>
      </c>
      <c r="B27" s="6" t="s">
        <v>419</v>
      </c>
      <c r="C27" s="22">
        <v>73</v>
      </c>
      <c r="D27" s="23">
        <v>53</v>
      </c>
      <c r="E27" s="23"/>
      <c r="F27" s="23">
        <v>14</v>
      </c>
      <c r="G27" s="24">
        <f t="shared" si="11"/>
        <v>53</v>
      </c>
      <c r="H27" s="22"/>
      <c r="I27" s="23"/>
      <c r="J27" s="23"/>
      <c r="K27" s="24"/>
      <c r="L27" s="22">
        <v>96.666666666666671</v>
      </c>
      <c r="M27" s="22">
        <f t="shared" si="1"/>
        <v>222.66666666666669</v>
      </c>
      <c r="N27" s="2">
        <f t="shared" si="2"/>
        <v>3</v>
      </c>
      <c r="O27" s="2"/>
      <c r="P27" s="2"/>
      <c r="Q27" s="2"/>
      <c r="R27" s="2">
        <f t="shared" si="3"/>
        <v>1</v>
      </c>
      <c r="S27" s="2">
        <f t="shared" si="9"/>
        <v>1</v>
      </c>
      <c r="T27" s="2">
        <f t="shared" si="5"/>
        <v>0</v>
      </c>
      <c r="U27" s="2">
        <f t="shared" si="6"/>
        <v>0</v>
      </c>
      <c r="V27" s="2">
        <f t="shared" si="7"/>
        <v>1</v>
      </c>
      <c r="W27" s="2">
        <f t="shared" si="8"/>
        <v>3</v>
      </c>
      <c r="X27" s="22">
        <f t="shared" si="12"/>
        <v>222.66666666666669</v>
      </c>
      <c r="Y27" s="41" t="s">
        <v>629</v>
      </c>
    </row>
    <row r="28" spans="1:25">
      <c r="A28" s="12" t="s">
        <v>179</v>
      </c>
      <c r="B28" s="12" t="s">
        <v>180</v>
      </c>
      <c r="C28" s="27">
        <v>82</v>
      </c>
      <c r="D28" s="23"/>
      <c r="E28" s="23"/>
      <c r="F28" s="23"/>
      <c r="G28" s="24"/>
      <c r="H28" s="22">
        <v>47</v>
      </c>
      <c r="I28" s="23"/>
      <c r="J28" s="23">
        <v>93</v>
      </c>
      <c r="K28" s="24">
        <f>MAX(I28:J28)</f>
        <v>93</v>
      </c>
      <c r="L28" s="22"/>
      <c r="M28" s="22">
        <f t="shared" si="1"/>
        <v>222</v>
      </c>
      <c r="N28" s="2">
        <f t="shared" si="2"/>
        <v>3</v>
      </c>
      <c r="O28" s="2"/>
      <c r="P28" s="2"/>
      <c r="Q28" s="2"/>
      <c r="R28" s="2">
        <f t="shared" si="3"/>
        <v>1</v>
      </c>
      <c r="S28" s="2">
        <f t="shared" si="9"/>
        <v>0</v>
      </c>
      <c r="T28" s="2">
        <f t="shared" si="5"/>
        <v>1</v>
      </c>
      <c r="U28" s="2">
        <f t="shared" si="6"/>
        <v>1</v>
      </c>
      <c r="V28" s="2">
        <f t="shared" si="7"/>
        <v>0</v>
      </c>
      <c r="W28" s="2">
        <f t="shared" si="8"/>
        <v>3</v>
      </c>
      <c r="X28" s="22">
        <f t="shared" si="12"/>
        <v>222</v>
      </c>
      <c r="Y28" s="41" t="s">
        <v>629</v>
      </c>
    </row>
    <row r="29" spans="1:25">
      <c r="A29" s="6" t="s">
        <v>377</v>
      </c>
      <c r="B29" s="6" t="s">
        <v>198</v>
      </c>
      <c r="C29" s="22">
        <v>84</v>
      </c>
      <c r="D29" s="23"/>
      <c r="E29" s="23"/>
      <c r="F29" s="23">
        <v>39</v>
      </c>
      <c r="G29" s="24">
        <f>MAX(D29:F29)</f>
        <v>39</v>
      </c>
      <c r="H29" s="22"/>
      <c r="I29" s="23"/>
      <c r="J29" s="23"/>
      <c r="K29" s="24"/>
      <c r="L29" s="22">
        <v>93.333333333333329</v>
      </c>
      <c r="M29" s="22">
        <f t="shared" si="1"/>
        <v>216.33333333333331</v>
      </c>
      <c r="N29" s="2">
        <f t="shared" si="2"/>
        <v>3</v>
      </c>
      <c r="O29" s="2"/>
      <c r="P29" s="2"/>
      <c r="Q29" s="2"/>
      <c r="R29" s="2">
        <f t="shared" si="3"/>
        <v>1</v>
      </c>
      <c r="S29" s="52">
        <v>1</v>
      </c>
      <c r="T29" s="2">
        <f t="shared" si="5"/>
        <v>0</v>
      </c>
      <c r="U29" s="2">
        <f t="shared" si="6"/>
        <v>0</v>
      </c>
      <c r="V29" s="2">
        <f t="shared" si="7"/>
        <v>1</v>
      </c>
      <c r="W29" s="2">
        <f t="shared" si="8"/>
        <v>3</v>
      </c>
      <c r="X29" s="22">
        <f t="shared" si="12"/>
        <v>216.33333333333331</v>
      </c>
      <c r="Y29" s="41" t="s">
        <v>629</v>
      </c>
    </row>
    <row r="30" spans="1:25">
      <c r="A30" s="6" t="s">
        <v>210</v>
      </c>
      <c r="B30" s="6" t="s">
        <v>21</v>
      </c>
      <c r="C30" s="22">
        <v>65</v>
      </c>
      <c r="D30" s="23"/>
      <c r="E30" s="23"/>
      <c r="F30" s="23">
        <v>30</v>
      </c>
      <c r="G30" s="24">
        <f>MAX(D30:F30)</f>
        <v>30</v>
      </c>
      <c r="H30" s="22">
        <v>54</v>
      </c>
      <c r="I30" s="23"/>
      <c r="J30" s="2"/>
      <c r="K30" s="24"/>
      <c r="L30" s="22">
        <v>96.666666666666671</v>
      </c>
      <c r="M30" s="22">
        <f t="shared" si="1"/>
        <v>245.66666666666669</v>
      </c>
      <c r="N30" s="2">
        <f t="shared" si="2"/>
        <v>4</v>
      </c>
      <c r="O30" s="2"/>
      <c r="P30" s="2"/>
      <c r="Q30" s="2"/>
      <c r="R30" s="2">
        <f t="shared" si="3"/>
        <v>1</v>
      </c>
      <c r="S30" s="2">
        <f>IF(G30&gt;=50,1,0)</f>
        <v>0</v>
      </c>
      <c r="T30" s="2">
        <f t="shared" si="5"/>
        <v>1</v>
      </c>
      <c r="U30" s="2">
        <f t="shared" si="6"/>
        <v>0</v>
      </c>
      <c r="V30" s="2">
        <f t="shared" si="7"/>
        <v>1</v>
      </c>
      <c r="W30" s="2">
        <f t="shared" si="8"/>
        <v>3</v>
      </c>
      <c r="X30" s="24">
        <f>M30-MIN(C30,G30:H30,K30:L30)</f>
        <v>215.66666666666669</v>
      </c>
      <c r="Y30" s="41" t="s">
        <v>629</v>
      </c>
    </row>
    <row r="31" spans="1:25">
      <c r="A31" s="6" t="s">
        <v>399</v>
      </c>
      <c r="B31" s="6" t="s">
        <v>400</v>
      </c>
      <c r="C31" s="22">
        <v>88</v>
      </c>
      <c r="D31" s="23"/>
      <c r="E31" s="23"/>
      <c r="F31" s="23"/>
      <c r="G31" s="24"/>
      <c r="H31" s="22">
        <v>51</v>
      </c>
      <c r="I31" s="23"/>
      <c r="J31" s="23"/>
      <c r="K31" s="24"/>
      <c r="L31" s="22">
        <v>71.666666666666671</v>
      </c>
      <c r="M31" s="22">
        <f t="shared" si="1"/>
        <v>210.66666666666669</v>
      </c>
      <c r="N31" s="2">
        <f t="shared" si="2"/>
        <v>3</v>
      </c>
      <c r="O31" s="2"/>
      <c r="P31" s="2"/>
      <c r="Q31" s="2"/>
      <c r="R31" s="2">
        <f t="shared" si="3"/>
        <v>1</v>
      </c>
      <c r="S31" s="2">
        <f>IF(G31&gt;=50,1,0)</f>
        <v>0</v>
      </c>
      <c r="T31" s="2">
        <f t="shared" si="5"/>
        <v>1</v>
      </c>
      <c r="U31" s="2">
        <f t="shared" si="6"/>
        <v>0</v>
      </c>
      <c r="V31" s="2">
        <f t="shared" si="7"/>
        <v>1</v>
      </c>
      <c r="W31" s="2">
        <f t="shared" si="8"/>
        <v>3</v>
      </c>
      <c r="X31" s="22">
        <f>M31</f>
        <v>210.66666666666669</v>
      </c>
      <c r="Y31" s="41" t="s">
        <v>629</v>
      </c>
    </row>
    <row r="32" spans="1:25">
      <c r="A32" s="6" t="s">
        <v>407</v>
      </c>
      <c r="B32" s="6" t="s">
        <v>41</v>
      </c>
      <c r="C32" s="22">
        <v>85</v>
      </c>
      <c r="D32" s="23"/>
      <c r="E32" s="23"/>
      <c r="F32" s="23">
        <v>42</v>
      </c>
      <c r="G32" s="24">
        <f>MAX(D32:F32)</f>
        <v>42</v>
      </c>
      <c r="H32" s="22"/>
      <c r="I32" s="23"/>
      <c r="J32" s="23"/>
      <c r="K32" s="24"/>
      <c r="L32" s="22">
        <v>83.333333333333329</v>
      </c>
      <c r="M32" s="22">
        <f t="shared" si="1"/>
        <v>210.33333333333331</v>
      </c>
      <c r="N32" s="2">
        <f t="shared" si="2"/>
        <v>3</v>
      </c>
      <c r="O32" s="2"/>
      <c r="P32" s="2"/>
      <c r="Q32" s="2"/>
      <c r="R32" s="2">
        <f t="shared" si="3"/>
        <v>1</v>
      </c>
      <c r="S32" s="52">
        <v>1</v>
      </c>
      <c r="T32" s="2">
        <f t="shared" si="5"/>
        <v>0</v>
      </c>
      <c r="U32" s="2">
        <f t="shared" si="6"/>
        <v>0</v>
      </c>
      <c r="V32" s="2">
        <f t="shared" si="7"/>
        <v>1</v>
      </c>
      <c r="W32" s="2">
        <f t="shared" si="8"/>
        <v>3</v>
      </c>
      <c r="X32" s="22">
        <f>M32</f>
        <v>210.33333333333331</v>
      </c>
      <c r="Y32" s="41" t="s">
        <v>629</v>
      </c>
    </row>
    <row r="33" spans="1:139">
      <c r="A33" s="6" t="s">
        <v>366</v>
      </c>
      <c r="B33" s="6" t="s">
        <v>175</v>
      </c>
      <c r="C33" s="22">
        <v>63</v>
      </c>
      <c r="D33" s="23">
        <v>50.086309523809533</v>
      </c>
      <c r="E33" s="23"/>
      <c r="F33" s="23"/>
      <c r="G33" s="24">
        <f>MAX(D33:F33)</f>
        <v>50.086309523809533</v>
      </c>
      <c r="H33" s="22"/>
      <c r="I33" s="23"/>
      <c r="J33" s="23"/>
      <c r="K33" s="24"/>
      <c r="L33" s="22">
        <v>90</v>
      </c>
      <c r="M33" s="22">
        <f t="shared" si="1"/>
        <v>203.08630952380952</v>
      </c>
      <c r="N33" s="2">
        <f t="shared" si="2"/>
        <v>3</v>
      </c>
      <c r="O33" s="2"/>
      <c r="P33" s="2"/>
      <c r="Q33" s="2"/>
      <c r="R33" s="2">
        <f t="shared" si="3"/>
        <v>1</v>
      </c>
      <c r="S33" s="2">
        <f>IF(G33&gt;=50,1,0)</f>
        <v>1</v>
      </c>
      <c r="T33" s="2">
        <f t="shared" si="5"/>
        <v>0</v>
      </c>
      <c r="U33" s="2">
        <f t="shared" si="6"/>
        <v>0</v>
      </c>
      <c r="V33" s="2">
        <f t="shared" si="7"/>
        <v>1</v>
      </c>
      <c r="W33" s="2">
        <f t="shared" si="8"/>
        <v>3</v>
      </c>
      <c r="X33" s="22">
        <f>M33</f>
        <v>203.08630952380952</v>
      </c>
      <c r="Y33" s="41" t="s">
        <v>629</v>
      </c>
    </row>
    <row r="34" spans="1:139">
      <c r="A34" s="6" t="s">
        <v>385</v>
      </c>
      <c r="B34" s="6" t="s">
        <v>42</v>
      </c>
      <c r="C34" s="22">
        <v>70</v>
      </c>
      <c r="D34" s="23"/>
      <c r="E34" s="23"/>
      <c r="F34" s="23">
        <v>41</v>
      </c>
      <c r="G34" s="24">
        <f>MAX(D34:F34)</f>
        <v>41</v>
      </c>
      <c r="H34" s="22"/>
      <c r="I34" s="23"/>
      <c r="J34" s="23"/>
      <c r="K34" s="24"/>
      <c r="L34" s="22">
        <v>90</v>
      </c>
      <c r="M34" s="22">
        <f t="shared" ref="M34:M65" si="13">SUM(C34,G34:H34,K34:L34)</f>
        <v>201</v>
      </c>
      <c r="N34" s="2">
        <f t="shared" ref="N34:N65" si="14">COUNT(C34,G34:H34,K34:L34)</f>
        <v>3</v>
      </c>
      <c r="O34" s="2"/>
      <c r="P34" s="2"/>
      <c r="Q34" s="2"/>
      <c r="R34" s="2">
        <f t="shared" ref="R34:R65" si="15">IF(C34&gt;=50,1,0)</f>
        <v>1</v>
      </c>
      <c r="S34" s="52">
        <v>1</v>
      </c>
      <c r="T34" s="2">
        <f t="shared" ref="T34:T65" si="16">IF(H34&gt;40,1,0)</f>
        <v>0</v>
      </c>
      <c r="U34" s="2">
        <f t="shared" ref="U34:U65" si="17">IF(K34&gt;=60,1,0)</f>
        <v>0</v>
      </c>
      <c r="V34" s="2">
        <f t="shared" ref="V34:V65" si="18">IF(L34&gt;=50,1,0)</f>
        <v>1</v>
      </c>
      <c r="W34" s="2">
        <f t="shared" ref="W34:W65" si="19">SUM(R34:V34)</f>
        <v>3</v>
      </c>
      <c r="X34" s="22">
        <f>M34</f>
        <v>201</v>
      </c>
      <c r="Y34" s="41" t="s">
        <v>629</v>
      </c>
    </row>
    <row r="35" spans="1:139">
      <c r="A35" s="5" t="s">
        <v>443</v>
      </c>
      <c r="B35" s="5" t="s">
        <v>32</v>
      </c>
      <c r="C35" s="22">
        <v>80</v>
      </c>
      <c r="D35" s="23"/>
      <c r="E35" s="23"/>
      <c r="F35" s="23">
        <v>54</v>
      </c>
      <c r="G35" s="24">
        <f>MAX(D35:F35)</f>
        <v>54</v>
      </c>
      <c r="H35" s="22"/>
      <c r="I35" s="23"/>
      <c r="J35" s="23"/>
      <c r="K35" s="24"/>
      <c r="L35" s="22">
        <v>66.666666666666671</v>
      </c>
      <c r="M35" s="22">
        <f t="shared" si="13"/>
        <v>200.66666666666669</v>
      </c>
      <c r="N35" s="2">
        <f t="shared" si="14"/>
        <v>3</v>
      </c>
      <c r="O35" s="2"/>
      <c r="P35" s="2"/>
      <c r="Q35" s="2"/>
      <c r="R35" s="2">
        <f t="shared" si="15"/>
        <v>1</v>
      </c>
      <c r="S35" s="2">
        <f>IF(G35&gt;=50,1,0)</f>
        <v>1</v>
      </c>
      <c r="T35" s="2">
        <f t="shared" si="16"/>
        <v>0</v>
      </c>
      <c r="U35" s="2">
        <f t="shared" si="17"/>
        <v>0</v>
      </c>
      <c r="V35" s="2">
        <f t="shared" si="18"/>
        <v>1</v>
      </c>
      <c r="W35" s="2">
        <f t="shared" si="19"/>
        <v>3</v>
      </c>
      <c r="X35" s="22">
        <f>M35</f>
        <v>200.66666666666669</v>
      </c>
      <c r="Y35" s="41" t="s">
        <v>629</v>
      </c>
    </row>
    <row r="36" spans="1:139">
      <c r="A36" s="6" t="s">
        <v>410</v>
      </c>
      <c r="B36" s="6" t="s">
        <v>190</v>
      </c>
      <c r="C36" s="22">
        <v>50</v>
      </c>
      <c r="D36" s="23"/>
      <c r="E36" s="23"/>
      <c r="F36" s="23">
        <v>14</v>
      </c>
      <c r="G36" s="24">
        <f>MAX(D36:F36)</f>
        <v>14</v>
      </c>
      <c r="H36" s="22">
        <v>23</v>
      </c>
      <c r="I36" s="23">
        <v>80</v>
      </c>
      <c r="J36" s="23"/>
      <c r="K36" s="24">
        <f>MAX(I36:J36)</f>
        <v>80</v>
      </c>
      <c r="L36" s="22">
        <v>70</v>
      </c>
      <c r="M36" s="22">
        <f t="shared" si="13"/>
        <v>237</v>
      </c>
      <c r="N36" s="2">
        <f t="shared" si="14"/>
        <v>5</v>
      </c>
      <c r="O36" s="2"/>
      <c r="P36" s="2"/>
      <c r="Q36" s="2"/>
      <c r="R36" s="2">
        <f t="shared" si="15"/>
        <v>1</v>
      </c>
      <c r="S36" s="2">
        <f>IF(G36&gt;=50,1,0)</f>
        <v>0</v>
      </c>
      <c r="T36" s="2">
        <f t="shared" si="16"/>
        <v>0</v>
      </c>
      <c r="U36" s="2">
        <f t="shared" si="17"/>
        <v>1</v>
      </c>
      <c r="V36" s="2">
        <f t="shared" si="18"/>
        <v>1</v>
      </c>
      <c r="W36" s="2">
        <f t="shared" si="19"/>
        <v>3</v>
      </c>
      <c r="X36" s="22">
        <f>C36+L36+K36</f>
        <v>200</v>
      </c>
      <c r="Y36" s="41" t="s">
        <v>629</v>
      </c>
    </row>
    <row r="37" spans="1:139">
      <c r="A37" s="6" t="s">
        <v>391</v>
      </c>
      <c r="B37" s="6" t="s">
        <v>392</v>
      </c>
      <c r="C37" s="22">
        <v>84</v>
      </c>
      <c r="D37" s="23"/>
      <c r="E37" s="23"/>
      <c r="F37" s="23"/>
      <c r="G37" s="24"/>
      <c r="H37" s="22">
        <v>44</v>
      </c>
      <c r="I37" s="23">
        <v>69</v>
      </c>
      <c r="J37" s="23"/>
      <c r="K37" s="24">
        <f>MAX(I37:J37)</f>
        <v>69</v>
      </c>
      <c r="L37" s="22"/>
      <c r="M37" s="22">
        <f t="shared" si="13"/>
        <v>197</v>
      </c>
      <c r="N37" s="2">
        <f t="shared" si="14"/>
        <v>3</v>
      </c>
      <c r="O37" s="2"/>
      <c r="P37" s="2"/>
      <c r="Q37" s="2"/>
      <c r="R37" s="2">
        <f t="shared" si="15"/>
        <v>1</v>
      </c>
      <c r="S37" s="2">
        <f>IF(G37&gt;=50,1,0)</f>
        <v>0</v>
      </c>
      <c r="T37" s="2">
        <f t="shared" si="16"/>
        <v>1</v>
      </c>
      <c r="U37" s="2">
        <f t="shared" si="17"/>
        <v>1</v>
      </c>
      <c r="V37" s="2">
        <f t="shared" si="18"/>
        <v>0</v>
      </c>
      <c r="W37" s="2">
        <f t="shared" si="19"/>
        <v>3</v>
      </c>
      <c r="X37" s="22">
        <f t="shared" ref="X37:X43" si="20">M37</f>
        <v>197</v>
      </c>
      <c r="Y37" s="41" t="s">
        <v>629</v>
      </c>
    </row>
    <row r="38" spans="1:139">
      <c r="A38" s="6" t="s">
        <v>396</v>
      </c>
      <c r="B38" s="6" t="s">
        <v>6</v>
      </c>
      <c r="C38" s="22">
        <v>84</v>
      </c>
      <c r="D38" s="23"/>
      <c r="E38" s="23"/>
      <c r="F38" s="23">
        <v>40</v>
      </c>
      <c r="G38" s="24">
        <f t="shared" ref="G38:G48" si="21">MAX(D38:F38)</f>
        <v>40</v>
      </c>
      <c r="H38" s="22">
        <v>72</v>
      </c>
      <c r="I38" s="23"/>
      <c r="J38" s="23"/>
      <c r="K38" s="24"/>
      <c r="L38" s="22"/>
      <c r="M38" s="22">
        <f t="shared" si="13"/>
        <v>196</v>
      </c>
      <c r="N38" s="2">
        <f t="shared" si="14"/>
        <v>3</v>
      </c>
      <c r="O38" s="2"/>
      <c r="P38" s="2"/>
      <c r="Q38" s="2"/>
      <c r="R38" s="2">
        <f t="shared" si="15"/>
        <v>1</v>
      </c>
      <c r="S38" s="52">
        <v>1</v>
      </c>
      <c r="T38" s="2">
        <f t="shared" si="16"/>
        <v>1</v>
      </c>
      <c r="U38" s="2">
        <f t="shared" si="17"/>
        <v>0</v>
      </c>
      <c r="V38" s="2">
        <f t="shared" si="18"/>
        <v>0</v>
      </c>
      <c r="W38" s="2">
        <f t="shared" si="19"/>
        <v>3</v>
      </c>
      <c r="X38" s="22">
        <f t="shared" si="20"/>
        <v>196</v>
      </c>
      <c r="Y38" s="41" t="s">
        <v>629</v>
      </c>
    </row>
    <row r="39" spans="1:139">
      <c r="A39" s="6" t="s">
        <v>409</v>
      </c>
      <c r="B39" s="6" t="s">
        <v>34</v>
      </c>
      <c r="C39" s="22">
        <v>58</v>
      </c>
      <c r="D39" s="23">
        <v>58</v>
      </c>
      <c r="E39" s="23"/>
      <c r="F39" s="23"/>
      <c r="G39" s="24">
        <f t="shared" si="21"/>
        <v>58</v>
      </c>
      <c r="H39" s="22"/>
      <c r="I39" s="23"/>
      <c r="J39" s="23"/>
      <c r="K39" s="24"/>
      <c r="L39" s="22">
        <v>80</v>
      </c>
      <c r="M39" s="22">
        <f t="shared" si="13"/>
        <v>196</v>
      </c>
      <c r="N39" s="2">
        <f t="shared" si="14"/>
        <v>3</v>
      </c>
      <c r="O39" s="2"/>
      <c r="P39" s="2"/>
      <c r="Q39" s="2"/>
      <c r="R39" s="2">
        <f t="shared" si="15"/>
        <v>1</v>
      </c>
      <c r="S39" s="2">
        <f>IF(G39&gt;=50,1,0)</f>
        <v>1</v>
      </c>
      <c r="T39" s="2">
        <f t="shared" si="16"/>
        <v>0</v>
      </c>
      <c r="U39" s="2">
        <f t="shared" si="17"/>
        <v>0</v>
      </c>
      <c r="V39" s="2">
        <f t="shared" si="18"/>
        <v>1</v>
      </c>
      <c r="W39" s="2">
        <f t="shared" si="19"/>
        <v>3</v>
      </c>
      <c r="X39" s="22">
        <f t="shared" si="20"/>
        <v>196</v>
      </c>
      <c r="Y39" s="41" t="s">
        <v>629</v>
      </c>
    </row>
    <row r="40" spans="1:139">
      <c r="A40" s="1" t="s">
        <v>76</v>
      </c>
      <c r="B40" s="1" t="s">
        <v>21</v>
      </c>
      <c r="C40" s="27">
        <v>60</v>
      </c>
      <c r="D40" s="23">
        <v>78</v>
      </c>
      <c r="E40" s="23"/>
      <c r="F40" s="23"/>
      <c r="G40" s="24">
        <f t="shared" si="21"/>
        <v>78</v>
      </c>
      <c r="H40" s="22"/>
      <c r="I40" s="23"/>
      <c r="J40" s="23"/>
      <c r="K40" s="24"/>
      <c r="L40" s="22">
        <v>56.666666666666664</v>
      </c>
      <c r="M40" s="22">
        <f t="shared" si="13"/>
        <v>194.66666666666666</v>
      </c>
      <c r="N40" s="2">
        <f t="shared" si="14"/>
        <v>3</v>
      </c>
      <c r="O40" s="2"/>
      <c r="P40" s="2"/>
      <c r="Q40" s="2"/>
      <c r="R40" s="2">
        <f t="shared" si="15"/>
        <v>1</v>
      </c>
      <c r="S40" s="2">
        <f>IF(G40&gt;=50,1,0)</f>
        <v>1</v>
      </c>
      <c r="T40" s="2">
        <f t="shared" si="16"/>
        <v>0</v>
      </c>
      <c r="U40" s="2">
        <f t="shared" si="17"/>
        <v>0</v>
      </c>
      <c r="V40" s="2">
        <f t="shared" si="18"/>
        <v>1</v>
      </c>
      <c r="W40" s="2">
        <f t="shared" si="19"/>
        <v>3</v>
      </c>
      <c r="X40" s="22">
        <f t="shared" si="20"/>
        <v>194.66666666666666</v>
      </c>
      <c r="Y40" s="41" t="s">
        <v>629</v>
      </c>
    </row>
    <row r="41" spans="1:139">
      <c r="A41" s="6" t="s">
        <v>386</v>
      </c>
      <c r="B41" s="6" t="s">
        <v>115</v>
      </c>
      <c r="C41" s="22">
        <v>72</v>
      </c>
      <c r="D41" s="23">
        <v>60</v>
      </c>
      <c r="E41" s="23"/>
      <c r="F41" s="23">
        <v>40</v>
      </c>
      <c r="G41" s="24">
        <f t="shared" si="21"/>
        <v>60</v>
      </c>
      <c r="H41" s="22">
        <v>52</v>
      </c>
      <c r="I41" s="23"/>
      <c r="J41" s="23"/>
      <c r="K41" s="24"/>
      <c r="L41" s="22"/>
      <c r="M41" s="22">
        <f t="shared" si="13"/>
        <v>184</v>
      </c>
      <c r="N41" s="2">
        <f t="shared" si="14"/>
        <v>3</v>
      </c>
      <c r="O41" s="2"/>
      <c r="P41" s="2"/>
      <c r="Q41" s="2"/>
      <c r="R41" s="2">
        <f t="shared" si="15"/>
        <v>1</v>
      </c>
      <c r="S41" s="2">
        <f>IF(G41&gt;=50,1,0)</f>
        <v>1</v>
      </c>
      <c r="T41" s="2">
        <f t="shared" si="16"/>
        <v>1</v>
      </c>
      <c r="U41" s="2">
        <f t="shared" si="17"/>
        <v>0</v>
      </c>
      <c r="V41" s="2">
        <f t="shared" si="18"/>
        <v>0</v>
      </c>
      <c r="W41" s="2">
        <f t="shared" si="19"/>
        <v>3</v>
      </c>
      <c r="X41" s="22">
        <f t="shared" si="20"/>
        <v>184</v>
      </c>
      <c r="Y41" s="41" t="s">
        <v>629</v>
      </c>
    </row>
    <row r="42" spans="1:139">
      <c r="A42" s="6" t="s">
        <v>404</v>
      </c>
      <c r="B42" s="6" t="s">
        <v>30</v>
      </c>
      <c r="C42" s="22">
        <v>71</v>
      </c>
      <c r="D42" s="23"/>
      <c r="E42" s="23"/>
      <c r="F42" s="23">
        <v>43</v>
      </c>
      <c r="G42" s="24">
        <f t="shared" si="21"/>
        <v>43</v>
      </c>
      <c r="H42" s="22">
        <v>62</v>
      </c>
      <c r="I42" s="23"/>
      <c r="J42" s="23"/>
      <c r="K42" s="24"/>
      <c r="L42" s="22"/>
      <c r="M42" s="22">
        <f t="shared" si="13"/>
        <v>176</v>
      </c>
      <c r="N42" s="2">
        <f t="shared" si="14"/>
        <v>3</v>
      </c>
      <c r="O42" s="2"/>
      <c r="P42" s="2"/>
      <c r="Q42" s="2"/>
      <c r="R42" s="2">
        <f t="shared" si="15"/>
        <v>1</v>
      </c>
      <c r="S42" s="52">
        <v>1</v>
      </c>
      <c r="T42" s="2">
        <f t="shared" si="16"/>
        <v>1</v>
      </c>
      <c r="U42" s="2">
        <f t="shared" si="17"/>
        <v>0</v>
      </c>
      <c r="V42" s="2">
        <f t="shared" si="18"/>
        <v>0</v>
      </c>
      <c r="W42" s="2">
        <f t="shared" si="19"/>
        <v>3</v>
      </c>
      <c r="X42" s="22">
        <f t="shared" si="20"/>
        <v>176</v>
      </c>
      <c r="Y42" s="41" t="s">
        <v>629</v>
      </c>
    </row>
    <row r="43" spans="1:139">
      <c r="A43" s="6" t="s">
        <v>375</v>
      </c>
      <c r="B43" s="6" t="s">
        <v>376</v>
      </c>
      <c r="C43" s="22">
        <v>61</v>
      </c>
      <c r="D43" s="23"/>
      <c r="E43" s="23"/>
      <c r="F43" s="23">
        <v>39</v>
      </c>
      <c r="G43" s="24">
        <f t="shared" si="21"/>
        <v>39</v>
      </c>
      <c r="H43" s="22"/>
      <c r="I43" s="23"/>
      <c r="J43" s="23"/>
      <c r="K43" s="24"/>
      <c r="L43" s="22">
        <v>63.333333333333336</v>
      </c>
      <c r="M43" s="22">
        <f t="shared" si="13"/>
        <v>163.33333333333334</v>
      </c>
      <c r="N43" s="2">
        <f t="shared" si="14"/>
        <v>3</v>
      </c>
      <c r="O43" s="2"/>
      <c r="P43" s="2"/>
      <c r="Q43" s="2"/>
      <c r="R43" s="2">
        <f t="shared" si="15"/>
        <v>1</v>
      </c>
      <c r="S43" s="52">
        <v>1</v>
      </c>
      <c r="T43" s="2">
        <f t="shared" si="16"/>
        <v>0</v>
      </c>
      <c r="U43" s="2">
        <f t="shared" si="17"/>
        <v>0</v>
      </c>
      <c r="V43" s="2">
        <f t="shared" si="18"/>
        <v>1</v>
      </c>
      <c r="W43" s="2">
        <f t="shared" si="19"/>
        <v>3</v>
      </c>
      <c r="X43" s="22">
        <f t="shared" si="20"/>
        <v>163.33333333333334</v>
      </c>
      <c r="Y43" s="41" t="s">
        <v>629</v>
      </c>
    </row>
    <row r="44" spans="1:139">
      <c r="A44" s="11" t="s">
        <v>165</v>
      </c>
      <c r="B44" s="11" t="s">
        <v>29</v>
      </c>
      <c r="C44" s="27">
        <v>86</v>
      </c>
      <c r="D44" s="23"/>
      <c r="E44" s="23"/>
      <c r="F44" s="23">
        <v>31</v>
      </c>
      <c r="G44" s="24">
        <f t="shared" si="21"/>
        <v>31</v>
      </c>
      <c r="H44" s="22">
        <v>35.666666666666664</v>
      </c>
      <c r="I44" s="23"/>
      <c r="J44" s="23">
        <v>83</v>
      </c>
      <c r="K44" s="24">
        <f>MAX(H44:J44)</f>
        <v>83</v>
      </c>
      <c r="L44" s="22"/>
      <c r="M44" s="22">
        <f t="shared" si="13"/>
        <v>235.66666666666666</v>
      </c>
      <c r="N44" s="2">
        <f t="shared" si="14"/>
        <v>4</v>
      </c>
      <c r="O44" s="2"/>
      <c r="P44" s="2"/>
      <c r="Q44" s="2"/>
      <c r="R44" s="2">
        <f t="shared" si="15"/>
        <v>1</v>
      </c>
      <c r="S44" s="2">
        <f t="shared" ref="S44:S56" si="22">IF(G44&gt;=50,1,0)</f>
        <v>0</v>
      </c>
      <c r="T44" s="2">
        <f t="shared" si="16"/>
        <v>0</v>
      </c>
      <c r="U44" s="2">
        <f t="shared" si="17"/>
        <v>1</v>
      </c>
      <c r="V44" s="2">
        <f t="shared" si="18"/>
        <v>0</v>
      </c>
      <c r="W44" s="2">
        <f t="shared" si="19"/>
        <v>2</v>
      </c>
      <c r="X44" s="24">
        <f>M44-MIN(C44,G44:H44,K44:L44)</f>
        <v>204.66666666666666</v>
      </c>
      <c r="Y44" s="51" t="s">
        <v>629</v>
      </c>
    </row>
    <row r="45" spans="1:139" s="35" customFormat="1">
      <c r="A45" s="6" t="s">
        <v>397</v>
      </c>
      <c r="B45" s="6" t="s">
        <v>6</v>
      </c>
      <c r="C45" s="22">
        <v>92</v>
      </c>
      <c r="D45" s="23"/>
      <c r="E45" s="23">
        <v>19</v>
      </c>
      <c r="F45" s="23"/>
      <c r="G45" s="24">
        <f t="shared" si="21"/>
        <v>19</v>
      </c>
      <c r="H45" s="22"/>
      <c r="I45" s="23"/>
      <c r="J45" s="23"/>
      <c r="K45" s="24"/>
      <c r="L45" s="22">
        <v>83.333333333333329</v>
      </c>
      <c r="M45" s="22">
        <f t="shared" si="13"/>
        <v>194.33333333333331</v>
      </c>
      <c r="N45" s="2">
        <f t="shared" si="14"/>
        <v>3</v>
      </c>
      <c r="O45" s="2"/>
      <c r="P45" s="2"/>
      <c r="Q45" s="2"/>
      <c r="R45" s="2">
        <f t="shared" si="15"/>
        <v>1</v>
      </c>
      <c r="S45" s="2">
        <f t="shared" si="22"/>
        <v>0</v>
      </c>
      <c r="T45" s="2">
        <f t="shared" si="16"/>
        <v>0</v>
      </c>
      <c r="U45" s="2">
        <f t="shared" si="17"/>
        <v>0</v>
      </c>
      <c r="V45" s="2">
        <f t="shared" si="18"/>
        <v>1</v>
      </c>
      <c r="W45" s="2">
        <f t="shared" si="19"/>
        <v>2</v>
      </c>
      <c r="X45" s="22">
        <f>M45</f>
        <v>194.33333333333331</v>
      </c>
      <c r="Y45" s="52" t="s">
        <v>635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</row>
    <row r="46" spans="1:139">
      <c r="A46" s="6" t="s">
        <v>387</v>
      </c>
      <c r="B46" s="6" t="s">
        <v>201</v>
      </c>
      <c r="C46" s="65">
        <v>65</v>
      </c>
      <c r="D46" s="23"/>
      <c r="E46" s="23">
        <v>51</v>
      </c>
      <c r="F46" s="23"/>
      <c r="G46" s="24">
        <f t="shared" si="21"/>
        <v>51</v>
      </c>
      <c r="H46" s="22"/>
      <c r="I46" s="23"/>
      <c r="J46" s="23"/>
      <c r="K46" s="24"/>
      <c r="L46" s="22">
        <v>96.666666666666671</v>
      </c>
      <c r="M46" s="22">
        <f t="shared" si="13"/>
        <v>212.66666666666669</v>
      </c>
      <c r="N46" s="2">
        <f t="shared" si="14"/>
        <v>3</v>
      </c>
      <c r="O46" s="2"/>
      <c r="P46" s="2"/>
      <c r="Q46" s="2"/>
      <c r="R46" s="2">
        <f t="shared" si="15"/>
        <v>1</v>
      </c>
      <c r="S46" s="2">
        <f t="shared" si="22"/>
        <v>1</v>
      </c>
      <c r="T46" s="2">
        <f t="shared" si="16"/>
        <v>0</v>
      </c>
      <c r="U46" s="2">
        <f t="shared" si="17"/>
        <v>0</v>
      </c>
      <c r="V46" s="2">
        <f t="shared" si="18"/>
        <v>1</v>
      </c>
      <c r="W46" s="2">
        <f t="shared" si="19"/>
        <v>3</v>
      </c>
      <c r="X46" s="22">
        <f>M46</f>
        <v>212.66666666666669</v>
      </c>
      <c r="Y46" s="66" t="s">
        <v>629</v>
      </c>
    </row>
    <row r="47" spans="1:139">
      <c r="A47" s="6" t="s">
        <v>405</v>
      </c>
      <c r="B47" s="6" t="s">
        <v>32</v>
      </c>
      <c r="C47" s="22">
        <v>61</v>
      </c>
      <c r="D47" s="23"/>
      <c r="E47" s="23"/>
      <c r="F47" s="23">
        <v>26</v>
      </c>
      <c r="G47" s="24">
        <f t="shared" si="21"/>
        <v>26</v>
      </c>
      <c r="H47" s="22"/>
      <c r="I47" s="23">
        <v>86</v>
      </c>
      <c r="J47" s="23"/>
      <c r="K47" s="24">
        <f>MAX(H47:J47)</f>
        <v>86</v>
      </c>
      <c r="L47" s="22">
        <v>46.666666666666664</v>
      </c>
      <c r="M47" s="22">
        <f t="shared" si="13"/>
        <v>219.66666666666666</v>
      </c>
      <c r="N47" s="2">
        <f t="shared" si="14"/>
        <v>4</v>
      </c>
      <c r="O47" s="2"/>
      <c r="P47" s="2"/>
      <c r="Q47" s="2"/>
      <c r="R47" s="2">
        <f t="shared" si="15"/>
        <v>1</v>
      </c>
      <c r="S47" s="2">
        <f t="shared" si="22"/>
        <v>0</v>
      </c>
      <c r="T47" s="2">
        <f t="shared" si="16"/>
        <v>0</v>
      </c>
      <c r="U47" s="2">
        <f t="shared" si="17"/>
        <v>1</v>
      </c>
      <c r="V47" s="2">
        <f t="shared" si="18"/>
        <v>0</v>
      </c>
      <c r="W47" s="2">
        <f t="shared" si="19"/>
        <v>2</v>
      </c>
      <c r="X47" s="24">
        <f>M47-MIN(C47,G47:H47,K47:L47)</f>
        <v>193.66666666666666</v>
      </c>
      <c r="Y47" s="52" t="s">
        <v>635</v>
      </c>
    </row>
    <row r="48" spans="1:139">
      <c r="A48" s="6" t="s">
        <v>367</v>
      </c>
      <c r="B48" s="6" t="s">
        <v>91</v>
      </c>
      <c r="C48" s="22">
        <v>66</v>
      </c>
      <c r="D48" s="23">
        <v>29.965277777777779</v>
      </c>
      <c r="E48" s="23"/>
      <c r="F48" s="23"/>
      <c r="G48" s="24">
        <f t="shared" si="21"/>
        <v>29.965277777777779</v>
      </c>
      <c r="H48" s="22"/>
      <c r="I48" s="23">
        <v>89</v>
      </c>
      <c r="J48" s="23"/>
      <c r="K48" s="24">
        <f>MAX(H48:J48)</f>
        <v>89</v>
      </c>
      <c r="L48" s="65">
        <v>95</v>
      </c>
      <c r="M48" s="22">
        <f t="shared" si="13"/>
        <v>279.96527777777777</v>
      </c>
      <c r="N48" s="2">
        <f t="shared" si="14"/>
        <v>4</v>
      </c>
      <c r="O48" s="2"/>
      <c r="P48" s="2"/>
      <c r="Q48" s="2"/>
      <c r="R48" s="2">
        <f t="shared" si="15"/>
        <v>1</v>
      </c>
      <c r="S48" s="2">
        <f t="shared" si="22"/>
        <v>0</v>
      </c>
      <c r="T48" s="2">
        <f t="shared" si="16"/>
        <v>0</v>
      </c>
      <c r="U48" s="2">
        <f t="shared" si="17"/>
        <v>1</v>
      </c>
      <c r="V48" s="2">
        <f t="shared" si="18"/>
        <v>1</v>
      </c>
      <c r="W48" s="2">
        <f t="shared" si="19"/>
        <v>3</v>
      </c>
      <c r="X48" s="24">
        <f>M48-MIN(C48,G48:H48,K48:L48)</f>
        <v>250</v>
      </c>
      <c r="Y48" s="41" t="s">
        <v>629</v>
      </c>
    </row>
    <row r="49" spans="1:26">
      <c r="A49" s="11" t="s">
        <v>173</v>
      </c>
      <c r="B49" s="11" t="s">
        <v>133</v>
      </c>
      <c r="C49" s="27">
        <v>86</v>
      </c>
      <c r="D49" s="23"/>
      <c r="E49" s="23"/>
      <c r="F49" s="23"/>
      <c r="G49" s="24"/>
      <c r="H49" s="22">
        <v>70</v>
      </c>
      <c r="I49" s="23"/>
      <c r="J49" s="23"/>
      <c r="K49" s="24"/>
      <c r="L49" s="65">
        <v>90</v>
      </c>
      <c r="M49" s="22">
        <f t="shared" si="13"/>
        <v>246</v>
      </c>
      <c r="N49" s="2">
        <f t="shared" si="14"/>
        <v>3</v>
      </c>
      <c r="O49" s="2"/>
      <c r="P49" s="2"/>
      <c r="Q49" s="2"/>
      <c r="R49" s="2">
        <f t="shared" si="15"/>
        <v>1</v>
      </c>
      <c r="S49" s="2">
        <f t="shared" si="22"/>
        <v>0</v>
      </c>
      <c r="T49" s="2">
        <f t="shared" si="16"/>
        <v>1</v>
      </c>
      <c r="U49" s="2">
        <f t="shared" si="17"/>
        <v>0</v>
      </c>
      <c r="V49" s="2">
        <f t="shared" si="18"/>
        <v>1</v>
      </c>
      <c r="W49" s="2">
        <f t="shared" si="19"/>
        <v>3</v>
      </c>
      <c r="X49" s="22">
        <f>M49</f>
        <v>246</v>
      </c>
      <c r="Y49" s="66" t="s">
        <v>629</v>
      </c>
      <c r="Z49" s="8"/>
    </row>
    <row r="50" spans="1:26">
      <c r="A50" s="3" t="s">
        <v>77</v>
      </c>
      <c r="B50" s="3" t="s">
        <v>78</v>
      </c>
      <c r="C50" s="27">
        <v>41</v>
      </c>
      <c r="D50" s="23"/>
      <c r="E50" s="23">
        <v>57</v>
      </c>
      <c r="F50" s="23"/>
      <c r="G50" s="24">
        <f t="shared" ref="G50:G57" si="23">MAX(D50:F50)</f>
        <v>57</v>
      </c>
      <c r="H50" s="22"/>
      <c r="I50" s="23"/>
      <c r="J50" s="23"/>
      <c r="K50" s="24"/>
      <c r="L50" s="22">
        <v>83.333333333333329</v>
      </c>
      <c r="M50" s="22">
        <f t="shared" si="13"/>
        <v>181.33333333333331</v>
      </c>
      <c r="N50" s="2">
        <f t="shared" si="14"/>
        <v>3</v>
      </c>
      <c r="O50" s="2"/>
      <c r="P50" s="2"/>
      <c r="Q50" s="2"/>
      <c r="R50" s="2">
        <f t="shared" si="15"/>
        <v>0</v>
      </c>
      <c r="S50" s="2">
        <f t="shared" si="22"/>
        <v>1</v>
      </c>
      <c r="T50" s="2">
        <f t="shared" si="16"/>
        <v>0</v>
      </c>
      <c r="U50" s="2">
        <f t="shared" si="17"/>
        <v>0</v>
      </c>
      <c r="V50" s="2">
        <f t="shared" si="18"/>
        <v>1</v>
      </c>
      <c r="W50" s="2">
        <f t="shared" si="19"/>
        <v>2</v>
      </c>
      <c r="X50" s="22">
        <f>M50</f>
        <v>181.33333333333331</v>
      </c>
      <c r="Y50" s="50" t="s">
        <v>631</v>
      </c>
    </row>
    <row r="51" spans="1:26">
      <c r="A51" s="7" t="s">
        <v>9</v>
      </c>
      <c r="B51" s="7" t="s">
        <v>0</v>
      </c>
      <c r="C51" s="22">
        <v>69</v>
      </c>
      <c r="D51" s="23">
        <v>47.694444444444443</v>
      </c>
      <c r="E51" s="23"/>
      <c r="F51" s="23"/>
      <c r="G51" s="24">
        <f t="shared" si="23"/>
        <v>47.694444444444443</v>
      </c>
      <c r="H51" s="22"/>
      <c r="I51" s="23"/>
      <c r="J51" s="23"/>
      <c r="K51" s="24"/>
      <c r="L51" s="65">
        <v>93</v>
      </c>
      <c r="M51" s="22">
        <f t="shared" si="13"/>
        <v>209.69444444444446</v>
      </c>
      <c r="N51" s="2">
        <f t="shared" si="14"/>
        <v>3</v>
      </c>
      <c r="O51" s="2"/>
      <c r="P51" s="2"/>
      <c r="Q51" s="2"/>
      <c r="R51" s="2">
        <f t="shared" si="15"/>
        <v>1</v>
      </c>
      <c r="S51" s="2">
        <f t="shared" si="22"/>
        <v>0</v>
      </c>
      <c r="T51" s="2">
        <f t="shared" si="16"/>
        <v>0</v>
      </c>
      <c r="U51" s="2">
        <f t="shared" si="17"/>
        <v>0</v>
      </c>
      <c r="V51" s="2">
        <f t="shared" si="18"/>
        <v>1</v>
      </c>
      <c r="W51" s="2">
        <f t="shared" si="19"/>
        <v>2</v>
      </c>
      <c r="X51" s="22">
        <f>M51</f>
        <v>209.69444444444446</v>
      </c>
      <c r="Y51" s="41" t="s">
        <v>629</v>
      </c>
    </row>
    <row r="52" spans="1:26">
      <c r="A52" s="6" t="s">
        <v>412</v>
      </c>
      <c r="B52" s="6" t="s">
        <v>3</v>
      </c>
      <c r="C52" s="22">
        <v>65</v>
      </c>
      <c r="D52" s="23">
        <v>47.083333333333329</v>
      </c>
      <c r="E52" s="23"/>
      <c r="F52" s="23">
        <v>9</v>
      </c>
      <c r="G52" s="24">
        <f t="shared" si="23"/>
        <v>47.083333333333329</v>
      </c>
      <c r="H52" s="22"/>
      <c r="I52" s="23"/>
      <c r="J52" s="23"/>
      <c r="K52" s="24"/>
      <c r="L52" s="22">
        <v>63.333333333333336</v>
      </c>
      <c r="M52" s="22">
        <f t="shared" si="13"/>
        <v>175.41666666666666</v>
      </c>
      <c r="N52" s="2">
        <f t="shared" si="14"/>
        <v>3</v>
      </c>
      <c r="O52" s="2"/>
      <c r="P52" s="2"/>
      <c r="Q52" s="2"/>
      <c r="R52" s="2">
        <f t="shared" si="15"/>
        <v>1</v>
      </c>
      <c r="S52" s="2">
        <f t="shared" si="22"/>
        <v>0</v>
      </c>
      <c r="T52" s="2">
        <f t="shared" si="16"/>
        <v>0</v>
      </c>
      <c r="U52" s="2">
        <f t="shared" si="17"/>
        <v>0</v>
      </c>
      <c r="V52" s="2">
        <f t="shared" si="18"/>
        <v>1</v>
      </c>
      <c r="W52" s="2">
        <f t="shared" si="19"/>
        <v>2</v>
      </c>
      <c r="X52" s="22">
        <f>M52</f>
        <v>175.41666666666666</v>
      </c>
      <c r="Y52" s="52" t="s">
        <v>635</v>
      </c>
    </row>
    <row r="53" spans="1:26">
      <c r="A53" s="32" t="s">
        <v>361</v>
      </c>
      <c r="B53" s="32" t="s">
        <v>362</v>
      </c>
      <c r="C53" s="33">
        <v>77</v>
      </c>
      <c r="D53" s="46">
        <v>31</v>
      </c>
      <c r="E53" s="34"/>
      <c r="F53" s="34"/>
      <c r="G53" s="38">
        <f t="shared" si="23"/>
        <v>31</v>
      </c>
      <c r="H53" s="33"/>
      <c r="I53" s="34"/>
      <c r="J53" s="34"/>
      <c r="K53" s="38"/>
      <c r="L53" s="33">
        <v>63.333333333333336</v>
      </c>
      <c r="M53" s="33">
        <f t="shared" si="13"/>
        <v>171.33333333333334</v>
      </c>
      <c r="N53" s="32">
        <f t="shared" si="14"/>
        <v>3</v>
      </c>
      <c r="O53" s="32"/>
      <c r="P53" s="32"/>
      <c r="Q53" s="32"/>
      <c r="R53" s="32">
        <f t="shared" si="15"/>
        <v>1</v>
      </c>
      <c r="S53" s="32">
        <f t="shared" si="22"/>
        <v>0</v>
      </c>
      <c r="T53" s="32">
        <f t="shared" si="16"/>
        <v>0</v>
      </c>
      <c r="U53" s="32">
        <f t="shared" si="17"/>
        <v>0</v>
      </c>
      <c r="V53" s="32">
        <f t="shared" si="18"/>
        <v>1</v>
      </c>
      <c r="W53" s="32">
        <f t="shared" si="19"/>
        <v>2</v>
      </c>
      <c r="X53" s="33">
        <f>M53</f>
        <v>171.33333333333334</v>
      </c>
      <c r="Y53" s="32" t="s">
        <v>565</v>
      </c>
      <c r="Z53" s="35"/>
    </row>
    <row r="54" spans="1:26">
      <c r="A54" s="6" t="s">
        <v>380</v>
      </c>
      <c r="B54" s="6" t="s">
        <v>381</v>
      </c>
      <c r="C54" s="22">
        <v>57</v>
      </c>
      <c r="D54" s="23">
        <v>41.696428571428569</v>
      </c>
      <c r="E54" s="23"/>
      <c r="F54" s="23">
        <v>20</v>
      </c>
      <c r="G54" s="24">
        <f t="shared" si="23"/>
        <v>41.696428571428569</v>
      </c>
      <c r="H54" s="22">
        <v>35</v>
      </c>
      <c r="I54" s="23">
        <v>65</v>
      </c>
      <c r="J54" s="23"/>
      <c r="K54" s="24">
        <f>MAX(H54:J54)</f>
        <v>65</v>
      </c>
      <c r="L54" s="22"/>
      <c r="M54" s="22">
        <f t="shared" si="13"/>
        <v>198.69642857142856</v>
      </c>
      <c r="N54" s="2">
        <f t="shared" si="14"/>
        <v>4</v>
      </c>
      <c r="O54" s="2"/>
      <c r="P54" s="2"/>
      <c r="Q54" s="2"/>
      <c r="R54" s="2">
        <f t="shared" si="15"/>
        <v>1</v>
      </c>
      <c r="S54" s="2">
        <f t="shared" si="22"/>
        <v>0</v>
      </c>
      <c r="T54" s="2">
        <f t="shared" si="16"/>
        <v>0</v>
      </c>
      <c r="U54" s="2">
        <f t="shared" si="17"/>
        <v>1</v>
      </c>
      <c r="V54" s="2">
        <f t="shared" si="18"/>
        <v>0</v>
      </c>
      <c r="W54" s="2">
        <f t="shared" si="19"/>
        <v>2</v>
      </c>
      <c r="X54" s="24">
        <f>M54-MIN(C54,G54:H54,K54:L54)</f>
        <v>163.69642857142856</v>
      </c>
      <c r="Y54" s="52" t="s">
        <v>635</v>
      </c>
    </row>
    <row r="55" spans="1:26">
      <c r="A55" s="6" t="s">
        <v>370</v>
      </c>
      <c r="B55" s="6" t="s">
        <v>30</v>
      </c>
      <c r="C55" s="22">
        <v>74</v>
      </c>
      <c r="D55" s="23">
        <v>27.526785714285715</v>
      </c>
      <c r="E55" s="23"/>
      <c r="F55" s="23">
        <v>11</v>
      </c>
      <c r="G55" s="24">
        <f t="shared" si="23"/>
        <v>27.526785714285715</v>
      </c>
      <c r="H55" s="22"/>
      <c r="I55" s="23">
        <v>61</v>
      </c>
      <c r="J55" s="23"/>
      <c r="K55" s="24">
        <f>MAX(H55:J55)</f>
        <v>61</v>
      </c>
      <c r="L55" s="22"/>
      <c r="M55" s="22">
        <f t="shared" si="13"/>
        <v>162.52678571428572</v>
      </c>
      <c r="N55" s="2">
        <f t="shared" si="14"/>
        <v>3</v>
      </c>
      <c r="O55" s="2"/>
      <c r="P55" s="2"/>
      <c r="Q55" s="2"/>
      <c r="R55" s="2">
        <f t="shared" si="15"/>
        <v>1</v>
      </c>
      <c r="S55" s="2">
        <f t="shared" si="22"/>
        <v>0</v>
      </c>
      <c r="T55" s="2">
        <f t="shared" si="16"/>
        <v>0</v>
      </c>
      <c r="U55" s="2">
        <f t="shared" si="17"/>
        <v>1</v>
      </c>
      <c r="V55" s="2">
        <f t="shared" si="18"/>
        <v>0</v>
      </c>
      <c r="W55" s="2">
        <f t="shared" si="19"/>
        <v>2</v>
      </c>
      <c r="X55" s="22">
        <f t="shared" ref="X55:X62" si="24">M55</f>
        <v>162.52678571428572</v>
      </c>
      <c r="Y55" s="52" t="s">
        <v>635</v>
      </c>
    </row>
    <row r="56" spans="1:26">
      <c r="A56" s="6" t="s">
        <v>374</v>
      </c>
      <c r="B56" s="6" t="s">
        <v>12</v>
      </c>
      <c r="C56" s="22">
        <v>81</v>
      </c>
      <c r="D56" s="23">
        <v>81</v>
      </c>
      <c r="E56" s="23"/>
      <c r="F56" s="23"/>
      <c r="G56" s="24">
        <f t="shared" si="23"/>
        <v>81</v>
      </c>
      <c r="H56" s="22"/>
      <c r="I56" s="23"/>
      <c r="J56" s="23"/>
      <c r="K56" s="24"/>
      <c r="L56" s="22">
        <v>0.33333333333333331</v>
      </c>
      <c r="M56" s="22">
        <f t="shared" si="13"/>
        <v>162.33333333333334</v>
      </c>
      <c r="N56" s="2">
        <f t="shared" si="14"/>
        <v>3</v>
      </c>
      <c r="O56" s="2"/>
      <c r="P56" s="2"/>
      <c r="Q56" s="2"/>
      <c r="R56" s="2">
        <f t="shared" si="15"/>
        <v>1</v>
      </c>
      <c r="S56" s="2">
        <f t="shared" si="22"/>
        <v>1</v>
      </c>
      <c r="T56" s="2">
        <f t="shared" si="16"/>
        <v>0</v>
      </c>
      <c r="U56" s="2">
        <f t="shared" si="17"/>
        <v>0</v>
      </c>
      <c r="V56" s="2">
        <f t="shared" si="18"/>
        <v>0</v>
      </c>
      <c r="W56" s="2">
        <f t="shared" si="19"/>
        <v>2</v>
      </c>
      <c r="X56" s="22">
        <f t="shared" si="24"/>
        <v>162.33333333333334</v>
      </c>
      <c r="Y56" s="50" t="s">
        <v>631</v>
      </c>
    </row>
    <row r="57" spans="1:26">
      <c r="A57" s="5" t="s">
        <v>454</v>
      </c>
      <c r="B57" s="5" t="s">
        <v>128</v>
      </c>
      <c r="C57" s="22">
        <v>81</v>
      </c>
      <c r="D57" s="23"/>
      <c r="E57" s="23"/>
      <c r="F57" s="23">
        <v>45</v>
      </c>
      <c r="G57" s="24">
        <f t="shared" si="23"/>
        <v>45</v>
      </c>
      <c r="H57" s="22"/>
      <c r="I57" s="23"/>
      <c r="J57" s="23"/>
      <c r="K57" s="24"/>
      <c r="L57" s="65">
        <v>100</v>
      </c>
      <c r="M57" s="22">
        <f t="shared" si="13"/>
        <v>226</v>
      </c>
      <c r="N57" s="2">
        <f t="shared" si="14"/>
        <v>3</v>
      </c>
      <c r="O57" s="2"/>
      <c r="P57" s="2"/>
      <c r="Q57" s="2"/>
      <c r="R57" s="2">
        <f t="shared" si="15"/>
        <v>1</v>
      </c>
      <c r="S57" s="52">
        <v>1</v>
      </c>
      <c r="T57" s="2">
        <f t="shared" si="16"/>
        <v>0</v>
      </c>
      <c r="U57" s="2">
        <f t="shared" si="17"/>
        <v>0</v>
      </c>
      <c r="V57" s="2">
        <f t="shared" si="18"/>
        <v>1</v>
      </c>
      <c r="W57" s="2">
        <f t="shared" si="19"/>
        <v>3</v>
      </c>
      <c r="X57" s="22">
        <f t="shared" si="24"/>
        <v>226</v>
      </c>
      <c r="Y57" s="66" t="s">
        <v>629</v>
      </c>
    </row>
    <row r="58" spans="1:26">
      <c r="A58" s="1" t="s">
        <v>64</v>
      </c>
      <c r="B58" s="1" t="s">
        <v>65</v>
      </c>
      <c r="C58" s="27">
        <v>69</v>
      </c>
      <c r="D58" s="23"/>
      <c r="E58" s="23"/>
      <c r="F58" s="23"/>
      <c r="G58" s="24"/>
      <c r="H58" s="22">
        <v>41</v>
      </c>
      <c r="I58" s="23"/>
      <c r="J58" s="23"/>
      <c r="K58" s="24"/>
      <c r="L58" s="22">
        <v>44.428571428571431</v>
      </c>
      <c r="M58" s="22">
        <f t="shared" si="13"/>
        <v>154.42857142857144</v>
      </c>
      <c r="N58" s="2">
        <f t="shared" si="14"/>
        <v>3</v>
      </c>
      <c r="O58" s="2"/>
      <c r="P58" s="2"/>
      <c r="Q58" s="2"/>
      <c r="R58" s="2">
        <f t="shared" si="15"/>
        <v>1</v>
      </c>
      <c r="S58" s="2">
        <f>IF(G58&gt;=50,1,0)</f>
        <v>0</v>
      </c>
      <c r="T58" s="2">
        <f t="shared" si="16"/>
        <v>1</v>
      </c>
      <c r="U58" s="2">
        <f t="shared" si="17"/>
        <v>0</v>
      </c>
      <c r="V58" s="2">
        <f t="shared" si="18"/>
        <v>0</v>
      </c>
      <c r="W58" s="2">
        <f t="shared" si="19"/>
        <v>2</v>
      </c>
      <c r="X58" s="22">
        <f t="shared" si="24"/>
        <v>154.42857142857144</v>
      </c>
      <c r="Y58" s="52" t="s">
        <v>635</v>
      </c>
    </row>
    <row r="59" spans="1:26">
      <c r="A59" s="6" t="s">
        <v>413</v>
      </c>
      <c r="B59" s="6" t="s">
        <v>21</v>
      </c>
      <c r="C59" s="22"/>
      <c r="D59" s="23"/>
      <c r="E59" s="23"/>
      <c r="F59" s="23"/>
      <c r="G59" s="24"/>
      <c r="H59" s="22">
        <v>60</v>
      </c>
      <c r="I59" s="23">
        <v>86</v>
      </c>
      <c r="J59" s="23"/>
      <c r="K59" s="24">
        <f>MAX(I59:J59)</f>
        <v>86</v>
      </c>
      <c r="L59" s="22"/>
      <c r="M59" s="22">
        <f t="shared" si="13"/>
        <v>146</v>
      </c>
      <c r="N59" s="2">
        <f t="shared" si="14"/>
        <v>2</v>
      </c>
      <c r="O59" s="2"/>
      <c r="P59" s="2"/>
      <c r="Q59" s="2"/>
      <c r="R59" s="2">
        <f t="shared" si="15"/>
        <v>0</v>
      </c>
      <c r="S59" s="2">
        <f>IF(G59&gt;=50,1,0)</f>
        <v>0</v>
      </c>
      <c r="T59" s="2">
        <f t="shared" si="16"/>
        <v>1</v>
      </c>
      <c r="U59" s="2">
        <f t="shared" si="17"/>
        <v>1</v>
      </c>
      <c r="V59" s="2">
        <f t="shared" si="18"/>
        <v>0</v>
      </c>
      <c r="W59" s="2">
        <f t="shared" si="19"/>
        <v>2</v>
      </c>
      <c r="X59" s="22">
        <f t="shared" si="24"/>
        <v>146</v>
      </c>
      <c r="Y59" s="52" t="s">
        <v>635</v>
      </c>
    </row>
    <row r="60" spans="1:26">
      <c r="A60" s="3" t="s">
        <v>43</v>
      </c>
      <c r="B60" s="3" t="s">
        <v>74</v>
      </c>
      <c r="C60" s="27">
        <v>72</v>
      </c>
      <c r="D60" s="23"/>
      <c r="E60" s="23"/>
      <c r="F60" s="23">
        <v>5</v>
      </c>
      <c r="G60" s="24">
        <f>MAX(D60:F60)</f>
        <v>5</v>
      </c>
      <c r="H60" s="22"/>
      <c r="I60" s="23"/>
      <c r="J60" s="23"/>
      <c r="K60" s="24"/>
      <c r="L60" s="22">
        <v>68.333333333333329</v>
      </c>
      <c r="M60" s="22">
        <f t="shared" si="13"/>
        <v>145.33333333333331</v>
      </c>
      <c r="N60" s="2">
        <f t="shared" si="14"/>
        <v>3</v>
      </c>
      <c r="O60" s="2"/>
      <c r="P60" s="2"/>
      <c r="Q60" s="2"/>
      <c r="R60" s="2">
        <f t="shared" si="15"/>
        <v>1</v>
      </c>
      <c r="S60" s="2">
        <f>IF(G60&gt;=50,1,0)</f>
        <v>0</v>
      </c>
      <c r="T60" s="2">
        <f t="shared" si="16"/>
        <v>0</v>
      </c>
      <c r="U60" s="2">
        <f t="shared" si="17"/>
        <v>0</v>
      </c>
      <c r="V60" s="2">
        <f t="shared" si="18"/>
        <v>1</v>
      </c>
      <c r="W60" s="2">
        <f t="shared" si="19"/>
        <v>2</v>
      </c>
      <c r="X60" s="22">
        <f t="shared" si="24"/>
        <v>145.33333333333331</v>
      </c>
      <c r="Y60" s="52" t="s">
        <v>635</v>
      </c>
    </row>
    <row r="61" spans="1:26">
      <c r="A61" s="6" t="s">
        <v>181</v>
      </c>
      <c r="B61" s="6" t="s">
        <v>74</v>
      </c>
      <c r="C61" s="22">
        <v>78</v>
      </c>
      <c r="D61" s="23"/>
      <c r="E61" s="23"/>
      <c r="F61" s="23"/>
      <c r="G61" s="24"/>
      <c r="H61" s="22"/>
      <c r="I61" s="23">
        <v>65</v>
      </c>
      <c r="J61" s="23"/>
      <c r="K61" s="24">
        <f>MAX(I61:J61)</f>
        <v>65</v>
      </c>
      <c r="L61" s="22"/>
      <c r="M61" s="22">
        <f t="shared" si="13"/>
        <v>143</v>
      </c>
      <c r="N61" s="2">
        <f t="shared" si="14"/>
        <v>2</v>
      </c>
      <c r="O61" s="2"/>
      <c r="P61" s="2"/>
      <c r="Q61" s="2"/>
      <c r="R61" s="2">
        <f t="shared" si="15"/>
        <v>1</v>
      </c>
      <c r="S61" s="2">
        <f>IF(G61&gt;=50,1,0)</f>
        <v>0</v>
      </c>
      <c r="T61" s="2">
        <f t="shared" si="16"/>
        <v>0</v>
      </c>
      <c r="U61" s="2">
        <f t="shared" si="17"/>
        <v>1</v>
      </c>
      <c r="V61" s="2">
        <f t="shared" si="18"/>
        <v>0</v>
      </c>
      <c r="W61" s="2">
        <f t="shared" si="19"/>
        <v>2</v>
      </c>
      <c r="X61" s="22">
        <f t="shared" si="24"/>
        <v>143</v>
      </c>
      <c r="Y61" s="52" t="s">
        <v>635</v>
      </c>
    </row>
    <row r="62" spans="1:26">
      <c r="A62" s="6" t="s">
        <v>282</v>
      </c>
      <c r="B62" s="6" t="s">
        <v>6</v>
      </c>
      <c r="C62" s="22">
        <v>67</v>
      </c>
      <c r="D62" s="23">
        <v>48.717261904761898</v>
      </c>
      <c r="E62" s="23"/>
      <c r="F62" s="23">
        <v>47</v>
      </c>
      <c r="G62" s="24">
        <f>MAX(D62:F62)</f>
        <v>48.717261904761898</v>
      </c>
      <c r="H62" s="22"/>
      <c r="I62" s="23"/>
      <c r="J62" s="23"/>
      <c r="K62" s="24"/>
      <c r="L62" s="22"/>
      <c r="M62" s="22">
        <f t="shared" si="13"/>
        <v>115.7172619047619</v>
      </c>
      <c r="N62" s="2">
        <f t="shared" si="14"/>
        <v>2</v>
      </c>
      <c r="O62" s="2"/>
      <c r="P62" s="2"/>
      <c r="Q62" s="2"/>
      <c r="R62" s="2">
        <f t="shared" si="15"/>
        <v>1</v>
      </c>
      <c r="S62" s="52">
        <v>1</v>
      </c>
      <c r="T62" s="2">
        <f t="shared" si="16"/>
        <v>0</v>
      </c>
      <c r="U62" s="2">
        <f t="shared" si="17"/>
        <v>0</v>
      </c>
      <c r="V62" s="2">
        <f t="shared" si="18"/>
        <v>0</v>
      </c>
      <c r="W62" s="2">
        <f t="shared" si="19"/>
        <v>2</v>
      </c>
      <c r="X62" s="22">
        <f t="shared" si="24"/>
        <v>115.7172619047619</v>
      </c>
      <c r="Y62" s="52" t="s">
        <v>635</v>
      </c>
    </row>
    <row r="63" spans="1:26">
      <c r="A63" s="6" t="s">
        <v>287</v>
      </c>
      <c r="B63" s="6" t="s">
        <v>372</v>
      </c>
      <c r="C63" s="22">
        <v>33</v>
      </c>
      <c r="D63" s="23"/>
      <c r="E63" s="23"/>
      <c r="F63" s="23">
        <v>20</v>
      </c>
      <c r="G63" s="24">
        <f>MAX(D63:F63)</f>
        <v>20</v>
      </c>
      <c r="H63" s="22"/>
      <c r="I63" s="23">
        <v>54</v>
      </c>
      <c r="J63" s="23"/>
      <c r="K63" s="24">
        <f>MAX(I63:J63)</f>
        <v>54</v>
      </c>
      <c r="L63" s="22">
        <v>63.333333333333336</v>
      </c>
      <c r="M63" s="22">
        <f t="shared" si="13"/>
        <v>170.33333333333334</v>
      </c>
      <c r="N63" s="2">
        <f t="shared" si="14"/>
        <v>4</v>
      </c>
      <c r="O63" s="2"/>
      <c r="P63" s="2"/>
      <c r="Q63" s="2"/>
      <c r="R63" s="2">
        <f t="shared" si="15"/>
        <v>0</v>
      </c>
      <c r="S63" s="2">
        <f t="shared" ref="S63:S104" si="25">IF(G63&gt;=50,1,0)</f>
        <v>0</v>
      </c>
      <c r="T63" s="2">
        <f t="shared" si="16"/>
        <v>0</v>
      </c>
      <c r="U63" s="2">
        <f t="shared" si="17"/>
        <v>0</v>
      </c>
      <c r="V63" s="2">
        <f t="shared" si="18"/>
        <v>1</v>
      </c>
      <c r="W63" s="2">
        <f t="shared" si="19"/>
        <v>1</v>
      </c>
      <c r="X63" s="24">
        <f>M63-MIN(C63,G63:H63,K63:L63)</f>
        <v>150.33333333333334</v>
      </c>
      <c r="Y63" s="2" t="s">
        <v>634</v>
      </c>
    </row>
    <row r="64" spans="1:26">
      <c r="A64" s="6" t="s">
        <v>415</v>
      </c>
      <c r="B64" s="6" t="s">
        <v>67</v>
      </c>
      <c r="C64" s="22">
        <v>24</v>
      </c>
      <c r="D64" s="23"/>
      <c r="E64" s="23"/>
      <c r="F64" s="23"/>
      <c r="G64" s="24"/>
      <c r="H64" s="22">
        <v>23</v>
      </c>
      <c r="I64" s="23">
        <v>60</v>
      </c>
      <c r="J64" s="23"/>
      <c r="K64" s="24">
        <f>MAX(H64:J64)</f>
        <v>60</v>
      </c>
      <c r="L64" s="22"/>
      <c r="M64" s="22">
        <f t="shared" si="13"/>
        <v>107</v>
      </c>
      <c r="N64" s="2">
        <f t="shared" si="14"/>
        <v>3</v>
      </c>
      <c r="O64" s="2"/>
      <c r="P64" s="2"/>
      <c r="Q64" s="2"/>
      <c r="R64" s="2">
        <f t="shared" si="15"/>
        <v>0</v>
      </c>
      <c r="S64" s="2">
        <f t="shared" si="25"/>
        <v>0</v>
      </c>
      <c r="T64" s="2">
        <f t="shared" si="16"/>
        <v>0</v>
      </c>
      <c r="U64" s="2">
        <f t="shared" si="17"/>
        <v>1</v>
      </c>
      <c r="V64" s="2">
        <f t="shared" si="18"/>
        <v>0</v>
      </c>
      <c r="W64" s="2">
        <f t="shared" si="19"/>
        <v>1</v>
      </c>
      <c r="X64" s="22">
        <f>M64</f>
        <v>107</v>
      </c>
      <c r="Y64" s="2" t="s">
        <v>634</v>
      </c>
    </row>
    <row r="65" spans="1:139">
      <c r="A65" s="6" t="s">
        <v>416</v>
      </c>
      <c r="B65" s="6" t="s">
        <v>31</v>
      </c>
      <c r="C65" s="22">
        <v>20</v>
      </c>
      <c r="D65" s="23"/>
      <c r="E65" s="23"/>
      <c r="F65" s="23">
        <v>4</v>
      </c>
      <c r="G65" s="24">
        <f>MAX(D65:F65)</f>
        <v>4</v>
      </c>
      <c r="H65" s="22">
        <v>14</v>
      </c>
      <c r="I65" s="23">
        <v>69</v>
      </c>
      <c r="J65" s="23"/>
      <c r="K65" s="24">
        <f>MAX(I65:J65)</f>
        <v>69</v>
      </c>
      <c r="L65" s="22">
        <v>0</v>
      </c>
      <c r="M65" s="22">
        <f t="shared" si="13"/>
        <v>107</v>
      </c>
      <c r="N65" s="2">
        <f t="shared" si="14"/>
        <v>5</v>
      </c>
      <c r="O65" s="2"/>
      <c r="P65" s="2"/>
      <c r="Q65" s="2"/>
      <c r="R65" s="2">
        <f t="shared" si="15"/>
        <v>0</v>
      </c>
      <c r="S65" s="2">
        <f t="shared" si="25"/>
        <v>0</v>
      </c>
      <c r="T65" s="2">
        <f t="shared" si="16"/>
        <v>0</v>
      </c>
      <c r="U65" s="2">
        <f t="shared" si="17"/>
        <v>1</v>
      </c>
      <c r="V65" s="2">
        <f t="shared" si="18"/>
        <v>0</v>
      </c>
      <c r="W65" s="2">
        <f t="shared" si="19"/>
        <v>1</v>
      </c>
      <c r="X65" s="22">
        <f>K65+C65+H65</f>
        <v>103</v>
      </c>
      <c r="Y65" s="2" t="s">
        <v>634</v>
      </c>
    </row>
    <row r="66" spans="1:139">
      <c r="A66" s="6" t="s">
        <v>390</v>
      </c>
      <c r="B66" s="6" t="s">
        <v>8</v>
      </c>
      <c r="C66" s="22"/>
      <c r="D66" s="23"/>
      <c r="E66" s="23"/>
      <c r="F66" s="23"/>
      <c r="G66" s="24"/>
      <c r="H66" s="22">
        <v>50</v>
      </c>
      <c r="I66" s="23">
        <v>46</v>
      </c>
      <c r="J66" s="23"/>
      <c r="K66" s="24">
        <f>MAX(I66:J66)</f>
        <v>46</v>
      </c>
      <c r="L66" s="22"/>
      <c r="M66" s="22">
        <f t="shared" ref="M66:M97" si="26">SUM(C66,G66:H66,K66:L66)</f>
        <v>96</v>
      </c>
      <c r="N66" s="2">
        <f t="shared" ref="N66:N97" si="27">COUNT(C66,G66:H66,K66:L66)</f>
        <v>2</v>
      </c>
      <c r="O66" s="2"/>
      <c r="P66" s="2"/>
      <c r="Q66" s="2"/>
      <c r="R66" s="2">
        <f t="shared" ref="R66:R97" si="28">IF(C66&gt;=50,1,0)</f>
        <v>0</v>
      </c>
      <c r="S66" s="2">
        <f t="shared" si="25"/>
        <v>0</v>
      </c>
      <c r="T66" s="2">
        <f t="shared" ref="T66:T97" si="29">IF(H66&gt;40,1,0)</f>
        <v>1</v>
      </c>
      <c r="U66" s="2">
        <f t="shared" ref="U66:U97" si="30">IF(K66&gt;=60,1,0)</f>
        <v>0</v>
      </c>
      <c r="V66" s="2">
        <f t="shared" ref="V66:V97" si="31">IF(L66&gt;=50,1,0)</f>
        <v>0</v>
      </c>
      <c r="W66" s="2">
        <f t="shared" ref="W66:W97" si="32">SUM(R66:V66)</f>
        <v>1</v>
      </c>
      <c r="X66" s="22">
        <f t="shared" ref="X66:X78" si="33">M66</f>
        <v>96</v>
      </c>
      <c r="Y66" s="2" t="s">
        <v>634</v>
      </c>
    </row>
    <row r="67" spans="1:139">
      <c r="A67" s="6" t="s">
        <v>367</v>
      </c>
      <c r="B67" s="6" t="s">
        <v>55</v>
      </c>
      <c r="C67" s="22">
        <v>31</v>
      </c>
      <c r="D67" s="23"/>
      <c r="E67" s="23"/>
      <c r="F67" s="23"/>
      <c r="G67" s="24"/>
      <c r="H67" s="22"/>
      <c r="I67" s="23">
        <v>64</v>
      </c>
      <c r="J67" s="23"/>
      <c r="K67" s="24">
        <f>MAX(H67:J67)</f>
        <v>64</v>
      </c>
      <c r="L67" s="22"/>
      <c r="M67" s="22">
        <f t="shared" si="26"/>
        <v>95</v>
      </c>
      <c r="N67" s="2">
        <f t="shared" si="27"/>
        <v>2</v>
      </c>
      <c r="O67" s="2"/>
      <c r="P67" s="2"/>
      <c r="Q67" s="2"/>
      <c r="R67" s="2">
        <f t="shared" si="28"/>
        <v>0</v>
      </c>
      <c r="S67" s="2">
        <f t="shared" si="25"/>
        <v>0</v>
      </c>
      <c r="T67" s="2">
        <f t="shared" si="29"/>
        <v>0</v>
      </c>
      <c r="U67" s="2">
        <f t="shared" si="30"/>
        <v>1</v>
      </c>
      <c r="V67" s="2">
        <f t="shared" si="31"/>
        <v>0</v>
      </c>
      <c r="W67" s="2">
        <f t="shared" si="32"/>
        <v>1</v>
      </c>
      <c r="X67" s="22">
        <f t="shared" si="33"/>
        <v>95</v>
      </c>
      <c r="Y67" s="2" t="s">
        <v>634</v>
      </c>
    </row>
    <row r="68" spans="1:139">
      <c r="A68" s="6" t="s">
        <v>370</v>
      </c>
      <c r="B68" s="6" t="s">
        <v>115</v>
      </c>
      <c r="C68" s="22">
        <v>90</v>
      </c>
      <c r="D68" s="23"/>
      <c r="E68" s="23"/>
      <c r="F68" s="23"/>
      <c r="G68" s="24"/>
      <c r="H68" s="22"/>
      <c r="I68" s="23"/>
      <c r="J68" s="23"/>
      <c r="K68" s="24"/>
      <c r="L68" s="65">
        <v>100</v>
      </c>
      <c r="M68" s="22">
        <f t="shared" si="26"/>
        <v>190</v>
      </c>
      <c r="N68" s="2">
        <f t="shared" si="27"/>
        <v>2</v>
      </c>
      <c r="O68" s="2"/>
      <c r="P68" s="2"/>
      <c r="Q68" s="2"/>
      <c r="R68" s="2">
        <f t="shared" si="28"/>
        <v>1</v>
      </c>
      <c r="S68" s="2">
        <f t="shared" si="25"/>
        <v>0</v>
      </c>
      <c r="T68" s="2">
        <f t="shared" si="29"/>
        <v>0</v>
      </c>
      <c r="U68" s="2">
        <f t="shared" si="30"/>
        <v>0</v>
      </c>
      <c r="V68" s="2">
        <f t="shared" si="31"/>
        <v>1</v>
      </c>
      <c r="W68" s="2">
        <f t="shared" si="32"/>
        <v>2</v>
      </c>
      <c r="X68" s="22">
        <f t="shared" si="33"/>
        <v>190</v>
      </c>
      <c r="Y68" s="50" t="s">
        <v>631</v>
      </c>
    </row>
    <row r="69" spans="1:139">
      <c r="A69" s="6" t="s">
        <v>7</v>
      </c>
      <c r="B69" s="6" t="s">
        <v>8</v>
      </c>
      <c r="C69" s="22">
        <v>53</v>
      </c>
      <c r="D69" s="23"/>
      <c r="E69" s="23"/>
      <c r="F69" s="23">
        <v>12</v>
      </c>
      <c r="G69" s="24">
        <f>MAX(D69:F69)</f>
        <v>12</v>
      </c>
      <c r="H69" s="22"/>
      <c r="I69" s="23"/>
      <c r="J69" s="23"/>
      <c r="K69" s="24"/>
      <c r="L69" s="22"/>
      <c r="M69" s="22">
        <f t="shared" si="26"/>
        <v>65</v>
      </c>
      <c r="N69" s="2">
        <f t="shared" si="27"/>
        <v>2</v>
      </c>
      <c r="O69" s="2"/>
      <c r="P69" s="2"/>
      <c r="Q69" s="2"/>
      <c r="R69" s="2">
        <f t="shared" si="28"/>
        <v>1</v>
      </c>
      <c r="S69" s="2">
        <f t="shared" si="25"/>
        <v>0</v>
      </c>
      <c r="T69" s="2">
        <f t="shared" si="29"/>
        <v>0</v>
      </c>
      <c r="U69" s="2">
        <f t="shared" si="30"/>
        <v>0</v>
      </c>
      <c r="V69" s="2">
        <f t="shared" si="31"/>
        <v>0</v>
      </c>
      <c r="W69" s="2">
        <f t="shared" si="32"/>
        <v>1</v>
      </c>
      <c r="X69" s="22">
        <f t="shared" si="33"/>
        <v>65</v>
      </c>
      <c r="Y69" s="2" t="s">
        <v>634</v>
      </c>
    </row>
    <row r="70" spans="1:139">
      <c r="A70" s="5" t="s">
        <v>452</v>
      </c>
      <c r="B70" s="5" t="s">
        <v>34</v>
      </c>
      <c r="C70" s="22">
        <v>64</v>
      </c>
      <c r="D70" s="23"/>
      <c r="E70" s="23"/>
      <c r="F70" s="23"/>
      <c r="G70" s="24"/>
      <c r="H70" s="22"/>
      <c r="I70" s="23"/>
      <c r="J70" s="23"/>
      <c r="K70" s="24"/>
      <c r="L70" s="22"/>
      <c r="M70" s="22">
        <f t="shared" si="26"/>
        <v>64</v>
      </c>
      <c r="N70" s="2">
        <f t="shared" si="27"/>
        <v>1</v>
      </c>
      <c r="O70" s="2"/>
      <c r="P70" s="2"/>
      <c r="Q70" s="2"/>
      <c r="R70" s="2">
        <f t="shared" si="28"/>
        <v>1</v>
      </c>
      <c r="S70" s="2">
        <f t="shared" si="25"/>
        <v>0</v>
      </c>
      <c r="T70" s="2">
        <f t="shared" si="29"/>
        <v>0</v>
      </c>
      <c r="U70" s="2">
        <f t="shared" si="30"/>
        <v>0</v>
      </c>
      <c r="V70" s="2">
        <f t="shared" si="31"/>
        <v>0</v>
      </c>
      <c r="W70" s="2">
        <f t="shared" si="32"/>
        <v>1</v>
      </c>
      <c r="X70" s="22">
        <f t="shared" si="33"/>
        <v>64</v>
      </c>
      <c r="Y70" s="2" t="s">
        <v>634</v>
      </c>
    </row>
    <row r="71" spans="1:139">
      <c r="A71" s="6" t="s">
        <v>398</v>
      </c>
      <c r="B71" s="6" t="s">
        <v>42</v>
      </c>
      <c r="C71" s="22">
        <v>63</v>
      </c>
      <c r="D71" s="23"/>
      <c r="E71" s="23"/>
      <c r="F71" s="23"/>
      <c r="G71" s="24"/>
      <c r="H71" s="22"/>
      <c r="I71" s="23"/>
      <c r="J71" s="23"/>
      <c r="K71" s="24"/>
      <c r="L71" s="22">
        <v>0</v>
      </c>
      <c r="M71" s="22">
        <f t="shared" si="26"/>
        <v>63</v>
      </c>
      <c r="N71" s="2">
        <f t="shared" si="27"/>
        <v>2</v>
      </c>
      <c r="O71" s="2"/>
      <c r="P71" s="2"/>
      <c r="Q71" s="2"/>
      <c r="R71" s="2">
        <f t="shared" si="28"/>
        <v>1</v>
      </c>
      <c r="S71" s="2">
        <f t="shared" si="25"/>
        <v>0</v>
      </c>
      <c r="T71" s="2">
        <f t="shared" si="29"/>
        <v>0</v>
      </c>
      <c r="U71" s="2">
        <f t="shared" si="30"/>
        <v>0</v>
      </c>
      <c r="V71" s="2">
        <f t="shared" si="31"/>
        <v>0</v>
      </c>
      <c r="W71" s="2">
        <f t="shared" si="32"/>
        <v>1</v>
      </c>
      <c r="X71" s="22">
        <f t="shared" si="33"/>
        <v>63</v>
      </c>
      <c r="Y71" s="2" t="s">
        <v>634</v>
      </c>
    </row>
    <row r="72" spans="1:139" s="35" customFormat="1">
      <c r="A72" s="6" t="s">
        <v>363</v>
      </c>
      <c r="B72" s="6" t="s">
        <v>226</v>
      </c>
      <c r="C72" s="22">
        <v>51</v>
      </c>
      <c r="D72" s="23"/>
      <c r="E72" s="23">
        <v>5</v>
      </c>
      <c r="F72" s="23"/>
      <c r="G72" s="24">
        <f>MAX(D72:F72)</f>
        <v>5</v>
      </c>
      <c r="H72" s="22"/>
      <c r="I72" s="23"/>
      <c r="J72" s="23"/>
      <c r="K72" s="24"/>
      <c r="L72" s="65">
        <v>97</v>
      </c>
      <c r="M72" s="22">
        <f t="shared" si="26"/>
        <v>153</v>
      </c>
      <c r="N72" s="2">
        <f t="shared" si="27"/>
        <v>3</v>
      </c>
      <c r="O72" s="2"/>
      <c r="P72" s="2"/>
      <c r="Q72" s="2"/>
      <c r="R72" s="2">
        <f t="shared" si="28"/>
        <v>1</v>
      </c>
      <c r="S72" s="2">
        <f t="shared" si="25"/>
        <v>0</v>
      </c>
      <c r="T72" s="2">
        <f t="shared" si="29"/>
        <v>0</v>
      </c>
      <c r="U72" s="2">
        <f t="shared" si="30"/>
        <v>0</v>
      </c>
      <c r="V72" s="2">
        <f t="shared" si="31"/>
        <v>1</v>
      </c>
      <c r="W72" s="2">
        <f t="shared" si="32"/>
        <v>2</v>
      </c>
      <c r="X72" s="22">
        <f t="shared" si="33"/>
        <v>153</v>
      </c>
      <c r="Y72" s="50" t="s">
        <v>631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</row>
    <row r="73" spans="1:139">
      <c r="A73" s="6" t="s">
        <v>378</v>
      </c>
      <c r="B73" s="6" t="s">
        <v>109</v>
      </c>
      <c r="C73" s="22">
        <v>46</v>
      </c>
      <c r="D73" s="23">
        <v>35</v>
      </c>
      <c r="E73" s="23"/>
      <c r="F73" s="23">
        <v>13</v>
      </c>
      <c r="G73" s="24">
        <f>MAX(D73:F73)</f>
        <v>35</v>
      </c>
      <c r="H73" s="22"/>
      <c r="I73" s="23"/>
      <c r="J73" s="23"/>
      <c r="K73" s="24"/>
      <c r="L73" s="22">
        <v>30</v>
      </c>
      <c r="M73" s="22">
        <f t="shared" si="26"/>
        <v>111</v>
      </c>
      <c r="N73" s="2">
        <f t="shared" si="27"/>
        <v>3</v>
      </c>
      <c r="O73" s="2"/>
      <c r="P73" s="2"/>
      <c r="Q73" s="2"/>
      <c r="R73" s="2">
        <f t="shared" si="28"/>
        <v>0</v>
      </c>
      <c r="S73" s="2">
        <f t="shared" si="25"/>
        <v>0</v>
      </c>
      <c r="T73" s="2">
        <f t="shared" si="29"/>
        <v>0</v>
      </c>
      <c r="U73" s="2">
        <f t="shared" si="30"/>
        <v>0</v>
      </c>
      <c r="V73" s="2">
        <f t="shared" si="31"/>
        <v>0</v>
      </c>
      <c r="W73" s="2">
        <f t="shared" si="32"/>
        <v>0</v>
      </c>
      <c r="X73" s="22">
        <f t="shared" si="33"/>
        <v>111</v>
      </c>
      <c r="Y73" s="2" t="s">
        <v>634</v>
      </c>
    </row>
    <row r="74" spans="1:139">
      <c r="A74" s="6" t="s">
        <v>402</v>
      </c>
      <c r="B74" s="6" t="s">
        <v>403</v>
      </c>
      <c r="C74" s="22">
        <v>23</v>
      </c>
      <c r="D74" s="23"/>
      <c r="E74" s="23"/>
      <c r="F74" s="23"/>
      <c r="G74" s="24"/>
      <c r="H74" s="22">
        <v>18</v>
      </c>
      <c r="I74" s="23">
        <v>58</v>
      </c>
      <c r="J74" s="23"/>
      <c r="K74" s="24">
        <f>MAX(I74:J74)</f>
        <v>58</v>
      </c>
      <c r="L74" s="22"/>
      <c r="M74" s="22">
        <f t="shared" si="26"/>
        <v>99</v>
      </c>
      <c r="N74" s="2">
        <f t="shared" si="27"/>
        <v>3</v>
      </c>
      <c r="O74" s="2"/>
      <c r="P74" s="2"/>
      <c r="Q74" s="2"/>
      <c r="R74" s="2">
        <f t="shared" si="28"/>
        <v>0</v>
      </c>
      <c r="S74" s="2">
        <f t="shared" si="25"/>
        <v>0</v>
      </c>
      <c r="T74" s="2">
        <f t="shared" si="29"/>
        <v>0</v>
      </c>
      <c r="U74" s="2">
        <f t="shared" si="30"/>
        <v>0</v>
      </c>
      <c r="V74" s="2">
        <f t="shared" si="31"/>
        <v>0</v>
      </c>
      <c r="W74" s="2">
        <f t="shared" si="32"/>
        <v>0</v>
      </c>
      <c r="X74" s="22">
        <f t="shared" si="33"/>
        <v>99</v>
      </c>
      <c r="Y74" s="2" t="s">
        <v>634</v>
      </c>
    </row>
    <row r="75" spans="1:139">
      <c r="A75" s="6" t="s">
        <v>395</v>
      </c>
      <c r="B75" s="6" t="s">
        <v>48</v>
      </c>
      <c r="C75" s="22">
        <v>27</v>
      </c>
      <c r="D75" s="23"/>
      <c r="E75" s="23"/>
      <c r="F75" s="23"/>
      <c r="G75" s="24"/>
      <c r="H75" s="22"/>
      <c r="I75" s="23">
        <v>54</v>
      </c>
      <c r="J75" s="23"/>
      <c r="K75" s="24">
        <f>MAX(I75:J75)</f>
        <v>54</v>
      </c>
      <c r="L75" s="22"/>
      <c r="M75" s="22">
        <f t="shared" si="26"/>
        <v>81</v>
      </c>
      <c r="N75" s="2">
        <f t="shared" si="27"/>
        <v>2</v>
      </c>
      <c r="O75" s="2"/>
      <c r="P75" s="2"/>
      <c r="Q75" s="2"/>
      <c r="R75" s="2">
        <f t="shared" si="28"/>
        <v>0</v>
      </c>
      <c r="S75" s="2">
        <f t="shared" si="25"/>
        <v>0</v>
      </c>
      <c r="T75" s="2">
        <f t="shared" si="29"/>
        <v>0</v>
      </c>
      <c r="U75" s="2">
        <f t="shared" si="30"/>
        <v>0</v>
      </c>
      <c r="V75" s="2">
        <f t="shared" si="31"/>
        <v>0</v>
      </c>
      <c r="W75" s="2">
        <f t="shared" si="32"/>
        <v>0</v>
      </c>
      <c r="X75" s="22">
        <f t="shared" si="33"/>
        <v>81</v>
      </c>
      <c r="Y75" s="2" t="s">
        <v>634</v>
      </c>
    </row>
    <row r="76" spans="1:139">
      <c r="A76" s="6" t="s">
        <v>272</v>
      </c>
      <c r="B76" s="6" t="s">
        <v>383</v>
      </c>
      <c r="C76" s="22">
        <v>25</v>
      </c>
      <c r="D76" s="23">
        <v>8.4375</v>
      </c>
      <c r="E76" s="23"/>
      <c r="F76" s="23">
        <v>7</v>
      </c>
      <c r="G76" s="24">
        <f>MAX(D76:F76)</f>
        <v>8.4375</v>
      </c>
      <c r="H76" s="22"/>
      <c r="I76" s="23"/>
      <c r="J76" s="23"/>
      <c r="K76" s="24"/>
      <c r="L76" s="22">
        <v>36.666666666666664</v>
      </c>
      <c r="M76" s="22">
        <f t="shared" si="26"/>
        <v>70.104166666666657</v>
      </c>
      <c r="N76" s="2">
        <f t="shared" si="27"/>
        <v>3</v>
      </c>
      <c r="O76" s="2"/>
      <c r="P76" s="2"/>
      <c r="Q76" s="2"/>
      <c r="R76" s="2">
        <f t="shared" si="28"/>
        <v>0</v>
      </c>
      <c r="S76" s="2">
        <f t="shared" si="25"/>
        <v>0</v>
      </c>
      <c r="T76" s="2">
        <f t="shared" si="29"/>
        <v>0</v>
      </c>
      <c r="U76" s="2">
        <f t="shared" si="30"/>
        <v>0</v>
      </c>
      <c r="V76" s="2">
        <f t="shared" si="31"/>
        <v>0</v>
      </c>
      <c r="W76" s="2">
        <f t="shared" si="32"/>
        <v>0</v>
      </c>
      <c r="X76" s="22">
        <f t="shared" si="33"/>
        <v>70.104166666666657</v>
      </c>
      <c r="Y76" s="2" t="s">
        <v>634</v>
      </c>
    </row>
    <row r="77" spans="1:139">
      <c r="A77" s="32" t="s">
        <v>388</v>
      </c>
      <c r="B77" s="32" t="s">
        <v>389</v>
      </c>
      <c r="C77" s="33">
        <v>30</v>
      </c>
      <c r="D77" s="34"/>
      <c r="E77" s="34"/>
      <c r="F77" s="34">
        <v>11</v>
      </c>
      <c r="G77" s="38">
        <f>MAX(D77:F77)</f>
        <v>11</v>
      </c>
      <c r="H77" s="33"/>
      <c r="I77" s="34"/>
      <c r="J77" s="34"/>
      <c r="K77" s="38"/>
      <c r="L77" s="33">
        <v>26.666666666666668</v>
      </c>
      <c r="M77" s="33">
        <f t="shared" si="26"/>
        <v>67.666666666666671</v>
      </c>
      <c r="N77" s="32">
        <f t="shared" si="27"/>
        <v>3</v>
      </c>
      <c r="O77" s="32"/>
      <c r="P77" s="32"/>
      <c r="Q77" s="32"/>
      <c r="R77" s="32">
        <f t="shared" si="28"/>
        <v>0</v>
      </c>
      <c r="S77" s="32">
        <f t="shared" si="25"/>
        <v>0</v>
      </c>
      <c r="T77" s="32">
        <f t="shared" si="29"/>
        <v>0</v>
      </c>
      <c r="U77" s="32">
        <f t="shared" si="30"/>
        <v>0</v>
      </c>
      <c r="V77" s="32">
        <f t="shared" si="31"/>
        <v>0</v>
      </c>
      <c r="W77" s="32">
        <f t="shared" si="32"/>
        <v>0</v>
      </c>
      <c r="X77" s="33">
        <f t="shared" si="33"/>
        <v>67.666666666666671</v>
      </c>
      <c r="Y77" s="32" t="s">
        <v>565</v>
      </c>
      <c r="Z77" s="35"/>
    </row>
    <row r="78" spans="1:139">
      <c r="A78" s="6" t="s">
        <v>401</v>
      </c>
      <c r="B78" s="6" t="s">
        <v>25</v>
      </c>
      <c r="C78" s="22">
        <v>42</v>
      </c>
      <c r="D78" s="23"/>
      <c r="E78" s="23"/>
      <c r="F78" s="23">
        <v>2</v>
      </c>
      <c r="G78" s="24">
        <f>MAX(D78:F78)</f>
        <v>2</v>
      </c>
      <c r="H78" s="22">
        <v>12</v>
      </c>
      <c r="I78" s="23"/>
      <c r="J78" s="23"/>
      <c r="K78" s="24"/>
      <c r="L78" s="22"/>
      <c r="M78" s="22">
        <f t="shared" si="26"/>
        <v>56</v>
      </c>
      <c r="N78" s="2">
        <f t="shared" si="27"/>
        <v>3</v>
      </c>
      <c r="O78" s="2"/>
      <c r="P78" s="2"/>
      <c r="Q78" s="2"/>
      <c r="R78" s="2">
        <f t="shared" si="28"/>
        <v>0</v>
      </c>
      <c r="S78" s="2">
        <f t="shared" si="25"/>
        <v>0</v>
      </c>
      <c r="T78" s="2">
        <f t="shared" si="29"/>
        <v>0</v>
      </c>
      <c r="U78" s="2">
        <f t="shared" si="30"/>
        <v>0</v>
      </c>
      <c r="V78" s="2">
        <f t="shared" si="31"/>
        <v>0</v>
      </c>
      <c r="W78" s="2">
        <f t="shared" si="32"/>
        <v>0</v>
      </c>
      <c r="X78" s="22">
        <f t="shared" si="33"/>
        <v>56</v>
      </c>
      <c r="Y78" s="2" t="s">
        <v>634</v>
      </c>
    </row>
    <row r="79" spans="1:139">
      <c r="A79" s="7" t="s">
        <v>5</v>
      </c>
      <c r="B79" s="7" t="s">
        <v>6</v>
      </c>
      <c r="C79" s="27">
        <v>15</v>
      </c>
      <c r="D79" s="23"/>
      <c r="E79" s="23"/>
      <c r="F79" s="23">
        <v>3</v>
      </c>
      <c r="G79" s="24">
        <f>MAX(D79:F79)</f>
        <v>3</v>
      </c>
      <c r="H79" s="22">
        <v>19.333333333333332</v>
      </c>
      <c r="I79" s="23"/>
      <c r="J79" s="23">
        <v>2</v>
      </c>
      <c r="K79" s="24">
        <f>MAX(H79:J79)</f>
        <v>19.333333333333332</v>
      </c>
      <c r="L79" s="22"/>
      <c r="M79" s="22">
        <f t="shared" si="26"/>
        <v>56.666666666666657</v>
      </c>
      <c r="N79" s="2">
        <f t="shared" si="27"/>
        <v>4</v>
      </c>
      <c r="O79" s="2"/>
      <c r="P79" s="2"/>
      <c r="Q79" s="2"/>
      <c r="R79" s="2">
        <f t="shared" si="28"/>
        <v>0</v>
      </c>
      <c r="S79" s="2">
        <f t="shared" si="25"/>
        <v>0</v>
      </c>
      <c r="T79" s="2">
        <f t="shared" si="29"/>
        <v>0</v>
      </c>
      <c r="U79" s="2">
        <f t="shared" si="30"/>
        <v>0</v>
      </c>
      <c r="V79" s="2">
        <f t="shared" si="31"/>
        <v>0</v>
      </c>
      <c r="W79" s="2">
        <f t="shared" si="32"/>
        <v>0</v>
      </c>
      <c r="X79" s="24">
        <f>M79-MIN(C79,G79:H79,K79:L79)</f>
        <v>53.666666666666657</v>
      </c>
      <c r="Y79" s="2" t="s">
        <v>634</v>
      </c>
    </row>
    <row r="80" spans="1:139">
      <c r="A80" s="6" t="s">
        <v>108</v>
      </c>
      <c r="B80" s="6" t="s">
        <v>6</v>
      </c>
      <c r="C80" s="22">
        <v>30</v>
      </c>
      <c r="D80" s="23"/>
      <c r="E80" s="23"/>
      <c r="F80" s="23">
        <v>7</v>
      </c>
      <c r="G80" s="24">
        <f>MAX(D80:F80)</f>
        <v>7</v>
      </c>
      <c r="H80" s="22"/>
      <c r="I80" s="23"/>
      <c r="J80" s="23"/>
      <c r="K80" s="24"/>
      <c r="L80" s="22"/>
      <c r="M80" s="22">
        <f t="shared" si="26"/>
        <v>37</v>
      </c>
      <c r="N80" s="2">
        <f t="shared" si="27"/>
        <v>2</v>
      </c>
      <c r="O80" s="2"/>
      <c r="P80" s="2"/>
      <c r="Q80" s="2"/>
      <c r="R80" s="2">
        <f t="shared" si="28"/>
        <v>0</v>
      </c>
      <c r="S80" s="2">
        <f t="shared" si="25"/>
        <v>0</v>
      </c>
      <c r="T80" s="2">
        <f t="shared" si="29"/>
        <v>0</v>
      </c>
      <c r="U80" s="2">
        <f t="shared" si="30"/>
        <v>0</v>
      </c>
      <c r="V80" s="2">
        <f t="shared" si="31"/>
        <v>0</v>
      </c>
      <c r="W80" s="2">
        <f t="shared" si="32"/>
        <v>0</v>
      </c>
      <c r="X80" s="22">
        <f t="shared" ref="X80:X104" si="34">M80</f>
        <v>37</v>
      </c>
      <c r="Y80" s="2" t="s">
        <v>634</v>
      </c>
    </row>
    <row r="81" spans="1:139">
      <c r="A81" s="5" t="s">
        <v>453</v>
      </c>
      <c r="B81" s="5" t="s">
        <v>42</v>
      </c>
      <c r="C81" s="22">
        <v>19</v>
      </c>
      <c r="D81" s="23"/>
      <c r="E81" s="23"/>
      <c r="F81" s="23"/>
      <c r="G81" s="24"/>
      <c r="H81" s="22"/>
      <c r="I81" s="23"/>
      <c r="J81" s="23"/>
      <c r="K81" s="24"/>
      <c r="L81" s="22"/>
      <c r="M81" s="22">
        <f t="shared" si="26"/>
        <v>19</v>
      </c>
      <c r="N81" s="2">
        <f t="shared" si="27"/>
        <v>1</v>
      </c>
      <c r="O81" s="2"/>
      <c r="P81" s="2"/>
      <c r="Q81" s="2"/>
      <c r="R81" s="2">
        <f t="shared" si="28"/>
        <v>0</v>
      </c>
      <c r="S81" s="2">
        <f t="shared" si="25"/>
        <v>0</v>
      </c>
      <c r="T81" s="2">
        <f t="shared" si="29"/>
        <v>0</v>
      </c>
      <c r="U81" s="2">
        <f t="shared" si="30"/>
        <v>0</v>
      </c>
      <c r="V81" s="2">
        <f t="shared" si="31"/>
        <v>0</v>
      </c>
      <c r="W81" s="2">
        <f t="shared" si="32"/>
        <v>0</v>
      </c>
      <c r="X81" s="22">
        <f t="shared" si="34"/>
        <v>19</v>
      </c>
      <c r="Y81" s="2" t="s">
        <v>634</v>
      </c>
    </row>
    <row r="82" spans="1:139">
      <c r="A82" s="6" t="s">
        <v>387</v>
      </c>
      <c r="B82" s="6" t="s">
        <v>8</v>
      </c>
      <c r="C82" s="22">
        <v>18</v>
      </c>
      <c r="D82" s="23"/>
      <c r="E82" s="23"/>
      <c r="F82" s="23"/>
      <c r="G82" s="24"/>
      <c r="H82" s="22"/>
      <c r="I82" s="23"/>
      <c r="J82" s="23"/>
      <c r="K82" s="24"/>
      <c r="L82" s="22"/>
      <c r="M82" s="22">
        <f t="shared" si="26"/>
        <v>18</v>
      </c>
      <c r="N82" s="2">
        <f t="shared" si="27"/>
        <v>1</v>
      </c>
      <c r="O82" s="2"/>
      <c r="P82" s="2"/>
      <c r="Q82" s="2"/>
      <c r="R82" s="2">
        <f t="shared" si="28"/>
        <v>0</v>
      </c>
      <c r="S82" s="2">
        <f t="shared" si="25"/>
        <v>0</v>
      </c>
      <c r="T82" s="2">
        <f t="shared" si="29"/>
        <v>0</v>
      </c>
      <c r="U82" s="2">
        <f t="shared" si="30"/>
        <v>0</v>
      </c>
      <c r="V82" s="2">
        <f t="shared" si="31"/>
        <v>0</v>
      </c>
      <c r="W82" s="2">
        <f t="shared" si="32"/>
        <v>0</v>
      </c>
      <c r="X82" s="22">
        <f t="shared" si="34"/>
        <v>18</v>
      </c>
      <c r="Y82" s="2" t="s">
        <v>634</v>
      </c>
    </row>
    <row r="83" spans="1:139">
      <c r="A83" s="5" t="s">
        <v>4</v>
      </c>
      <c r="B83" s="5" t="s">
        <v>448</v>
      </c>
      <c r="C83" s="22"/>
      <c r="D83" s="23"/>
      <c r="E83" s="23"/>
      <c r="F83" s="23"/>
      <c r="G83" s="24"/>
      <c r="H83" s="22"/>
      <c r="I83" s="23"/>
      <c r="J83" s="23"/>
      <c r="K83" s="24"/>
      <c r="L83" s="22">
        <v>15</v>
      </c>
      <c r="M83" s="22">
        <f t="shared" si="26"/>
        <v>15</v>
      </c>
      <c r="N83" s="2">
        <f t="shared" si="27"/>
        <v>1</v>
      </c>
      <c r="O83" s="2"/>
      <c r="P83" s="2"/>
      <c r="Q83" s="2"/>
      <c r="R83" s="2">
        <f t="shared" si="28"/>
        <v>0</v>
      </c>
      <c r="S83" s="2">
        <f t="shared" si="25"/>
        <v>0</v>
      </c>
      <c r="T83" s="2">
        <f t="shared" si="29"/>
        <v>0</v>
      </c>
      <c r="U83" s="2">
        <f t="shared" si="30"/>
        <v>0</v>
      </c>
      <c r="V83" s="2">
        <f t="shared" si="31"/>
        <v>0</v>
      </c>
      <c r="W83" s="2">
        <f t="shared" si="32"/>
        <v>0</v>
      </c>
      <c r="X83" s="22">
        <f t="shared" si="34"/>
        <v>15</v>
      </c>
      <c r="Y83" s="2" t="s">
        <v>634</v>
      </c>
    </row>
    <row r="84" spans="1:139">
      <c r="A84" s="6" t="s">
        <v>393</v>
      </c>
      <c r="B84" s="6" t="s">
        <v>394</v>
      </c>
      <c r="C84" s="22">
        <v>14</v>
      </c>
      <c r="D84" s="23"/>
      <c r="E84" s="23"/>
      <c r="F84" s="23"/>
      <c r="G84" s="24"/>
      <c r="H84" s="22"/>
      <c r="I84" s="23"/>
      <c r="J84" s="23"/>
      <c r="K84" s="24"/>
      <c r="L84" s="22">
        <v>0</v>
      </c>
      <c r="M84" s="22">
        <f t="shared" si="26"/>
        <v>14</v>
      </c>
      <c r="N84" s="2">
        <f t="shared" si="27"/>
        <v>2</v>
      </c>
      <c r="O84" s="2"/>
      <c r="P84" s="2"/>
      <c r="Q84" s="2"/>
      <c r="R84" s="2">
        <f t="shared" si="28"/>
        <v>0</v>
      </c>
      <c r="S84" s="2">
        <f t="shared" si="25"/>
        <v>0</v>
      </c>
      <c r="T84" s="2">
        <f t="shared" si="29"/>
        <v>0</v>
      </c>
      <c r="U84" s="2">
        <f t="shared" si="30"/>
        <v>0</v>
      </c>
      <c r="V84" s="2">
        <f t="shared" si="31"/>
        <v>0</v>
      </c>
      <c r="W84" s="2">
        <f t="shared" si="32"/>
        <v>0</v>
      </c>
      <c r="X84" s="22">
        <f t="shared" si="34"/>
        <v>14</v>
      </c>
      <c r="Y84" s="2" t="s">
        <v>634</v>
      </c>
    </row>
    <row r="85" spans="1:139">
      <c r="A85" s="6" t="s">
        <v>320</v>
      </c>
      <c r="B85" s="6" t="s">
        <v>365</v>
      </c>
      <c r="C85" s="22"/>
      <c r="D85" s="23"/>
      <c r="E85" s="23"/>
      <c r="F85" s="23">
        <v>3</v>
      </c>
      <c r="G85" s="24">
        <f>MAX(D85:F85)</f>
        <v>3</v>
      </c>
      <c r="H85" s="22"/>
      <c r="I85" s="23"/>
      <c r="J85" s="23"/>
      <c r="K85" s="24"/>
      <c r="L85" s="22"/>
      <c r="M85" s="22">
        <f t="shared" si="26"/>
        <v>3</v>
      </c>
      <c r="N85" s="2">
        <f t="shared" si="27"/>
        <v>1</v>
      </c>
      <c r="O85" s="2"/>
      <c r="P85" s="2"/>
      <c r="Q85" s="2"/>
      <c r="R85" s="2">
        <f t="shared" si="28"/>
        <v>0</v>
      </c>
      <c r="S85" s="2">
        <f t="shared" si="25"/>
        <v>0</v>
      </c>
      <c r="T85" s="2">
        <f t="shared" si="29"/>
        <v>0</v>
      </c>
      <c r="U85" s="2">
        <f t="shared" si="30"/>
        <v>0</v>
      </c>
      <c r="V85" s="2">
        <f t="shared" si="31"/>
        <v>0</v>
      </c>
      <c r="W85" s="2">
        <f t="shared" si="32"/>
        <v>0</v>
      </c>
      <c r="X85" s="22">
        <f t="shared" si="34"/>
        <v>3</v>
      </c>
      <c r="Y85" s="2" t="s">
        <v>634</v>
      </c>
    </row>
    <row r="86" spans="1:139">
      <c r="A86" s="5" t="s">
        <v>446</v>
      </c>
      <c r="B86" s="5" t="s">
        <v>447</v>
      </c>
      <c r="C86" s="22"/>
      <c r="D86" s="23"/>
      <c r="E86" s="23"/>
      <c r="F86" s="23"/>
      <c r="G86" s="24"/>
      <c r="H86" s="22"/>
      <c r="I86" s="23"/>
      <c r="J86" s="23"/>
      <c r="K86" s="24"/>
      <c r="L86" s="22"/>
      <c r="M86" s="22">
        <f t="shared" si="26"/>
        <v>0</v>
      </c>
      <c r="N86" s="2">
        <f t="shared" si="27"/>
        <v>0</v>
      </c>
      <c r="O86" s="2"/>
      <c r="P86" s="2"/>
      <c r="Q86" s="2"/>
      <c r="R86" s="2">
        <f t="shared" si="28"/>
        <v>0</v>
      </c>
      <c r="S86" s="2">
        <f t="shared" si="25"/>
        <v>0</v>
      </c>
      <c r="T86" s="2">
        <f t="shared" si="29"/>
        <v>0</v>
      </c>
      <c r="U86" s="2">
        <f t="shared" si="30"/>
        <v>0</v>
      </c>
      <c r="V86" s="2">
        <f t="shared" si="31"/>
        <v>0</v>
      </c>
      <c r="W86" s="2">
        <f t="shared" si="32"/>
        <v>0</v>
      </c>
      <c r="X86" s="22">
        <f t="shared" si="34"/>
        <v>0</v>
      </c>
      <c r="Y86" s="2" t="s">
        <v>634</v>
      </c>
    </row>
    <row r="87" spans="1:139">
      <c r="A87" s="5" t="s">
        <v>127</v>
      </c>
      <c r="B87" s="5" t="s">
        <v>21</v>
      </c>
      <c r="C87" s="22"/>
      <c r="D87" s="23"/>
      <c r="E87" s="23"/>
      <c r="F87" s="23"/>
      <c r="G87" s="24"/>
      <c r="H87" s="22"/>
      <c r="I87" s="24"/>
      <c r="J87" s="23"/>
      <c r="K87" s="24"/>
      <c r="L87" s="22"/>
      <c r="M87" s="22">
        <f t="shared" si="26"/>
        <v>0</v>
      </c>
      <c r="N87" s="2">
        <f t="shared" si="27"/>
        <v>0</v>
      </c>
      <c r="O87" s="2"/>
      <c r="P87" s="2"/>
      <c r="Q87" s="2"/>
      <c r="R87" s="2">
        <f t="shared" si="28"/>
        <v>0</v>
      </c>
      <c r="S87" s="2">
        <f t="shared" si="25"/>
        <v>0</v>
      </c>
      <c r="T87" s="2">
        <f t="shared" si="29"/>
        <v>0</v>
      </c>
      <c r="U87" s="2">
        <f t="shared" si="30"/>
        <v>0</v>
      </c>
      <c r="V87" s="2">
        <f t="shared" si="31"/>
        <v>0</v>
      </c>
      <c r="W87" s="2">
        <f t="shared" si="32"/>
        <v>0</v>
      </c>
      <c r="X87" s="22">
        <f t="shared" si="34"/>
        <v>0</v>
      </c>
      <c r="Y87" s="2" t="s">
        <v>634</v>
      </c>
    </row>
    <row r="88" spans="1:139">
      <c r="A88" s="5" t="s">
        <v>445</v>
      </c>
      <c r="B88" s="5" t="s">
        <v>8</v>
      </c>
      <c r="C88" s="22"/>
      <c r="D88" s="23"/>
      <c r="E88" s="23"/>
      <c r="F88" s="23"/>
      <c r="G88" s="24"/>
      <c r="H88" s="22"/>
      <c r="I88" s="23"/>
      <c r="J88" s="23"/>
      <c r="K88" s="24"/>
      <c r="L88" s="22"/>
      <c r="M88" s="22">
        <f t="shared" si="26"/>
        <v>0</v>
      </c>
      <c r="N88" s="2">
        <f t="shared" si="27"/>
        <v>0</v>
      </c>
      <c r="O88" s="2"/>
      <c r="P88" s="2"/>
      <c r="Q88" s="2"/>
      <c r="R88" s="2">
        <f t="shared" si="28"/>
        <v>0</v>
      </c>
      <c r="S88" s="2">
        <f t="shared" si="25"/>
        <v>0</v>
      </c>
      <c r="T88" s="2">
        <f t="shared" si="29"/>
        <v>0</v>
      </c>
      <c r="U88" s="2">
        <f t="shared" si="30"/>
        <v>0</v>
      </c>
      <c r="V88" s="2">
        <f t="shared" si="31"/>
        <v>0</v>
      </c>
      <c r="W88" s="2">
        <f t="shared" si="32"/>
        <v>0</v>
      </c>
      <c r="X88" s="22">
        <f t="shared" si="34"/>
        <v>0</v>
      </c>
      <c r="Y88" s="2" t="s">
        <v>634</v>
      </c>
    </row>
    <row r="89" spans="1:139" s="35" customFormat="1">
      <c r="A89" s="6" t="s">
        <v>414</v>
      </c>
      <c r="B89" s="6" t="s">
        <v>115</v>
      </c>
      <c r="C89" s="22"/>
      <c r="D89" s="23"/>
      <c r="E89" s="23"/>
      <c r="F89" s="23"/>
      <c r="G89" s="24"/>
      <c r="H89" s="22"/>
      <c r="I89" s="23"/>
      <c r="J89" s="23"/>
      <c r="K89" s="24"/>
      <c r="L89" s="22"/>
      <c r="M89" s="22">
        <f t="shared" si="26"/>
        <v>0</v>
      </c>
      <c r="N89" s="2">
        <f t="shared" si="27"/>
        <v>0</v>
      </c>
      <c r="O89" s="2"/>
      <c r="P89" s="2"/>
      <c r="Q89" s="2"/>
      <c r="R89" s="2">
        <f t="shared" si="28"/>
        <v>0</v>
      </c>
      <c r="S89" s="2">
        <f t="shared" si="25"/>
        <v>0</v>
      </c>
      <c r="T89" s="2">
        <f t="shared" si="29"/>
        <v>0</v>
      </c>
      <c r="U89" s="2">
        <f t="shared" si="30"/>
        <v>0</v>
      </c>
      <c r="V89" s="2">
        <f t="shared" si="31"/>
        <v>0</v>
      </c>
      <c r="W89" s="2">
        <f t="shared" si="32"/>
        <v>0</v>
      </c>
      <c r="X89" s="22">
        <f t="shared" si="34"/>
        <v>0</v>
      </c>
      <c r="Y89" s="2" t="s">
        <v>634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</row>
    <row r="90" spans="1:139">
      <c r="A90" s="13" t="s">
        <v>168</v>
      </c>
      <c r="B90" s="13" t="s">
        <v>169</v>
      </c>
      <c r="C90" s="27"/>
      <c r="D90" s="23"/>
      <c r="E90" s="23"/>
      <c r="F90" s="23"/>
      <c r="G90" s="24"/>
      <c r="H90" s="22"/>
      <c r="I90" s="23"/>
      <c r="J90" s="23"/>
      <c r="K90" s="24"/>
      <c r="L90" s="22"/>
      <c r="M90" s="22">
        <f t="shared" si="26"/>
        <v>0</v>
      </c>
      <c r="N90" s="2">
        <f t="shared" si="27"/>
        <v>0</v>
      </c>
      <c r="O90" s="2"/>
      <c r="P90" s="2"/>
      <c r="Q90" s="2"/>
      <c r="R90" s="2">
        <f t="shared" si="28"/>
        <v>0</v>
      </c>
      <c r="S90" s="2">
        <f t="shared" si="25"/>
        <v>0</v>
      </c>
      <c r="T90" s="2">
        <f t="shared" si="29"/>
        <v>0</v>
      </c>
      <c r="U90" s="2">
        <f t="shared" si="30"/>
        <v>0</v>
      </c>
      <c r="V90" s="2">
        <f t="shared" si="31"/>
        <v>0</v>
      </c>
      <c r="W90" s="2">
        <f t="shared" si="32"/>
        <v>0</v>
      </c>
      <c r="X90" s="22">
        <f t="shared" si="34"/>
        <v>0</v>
      </c>
      <c r="Y90" s="2" t="s">
        <v>634</v>
      </c>
    </row>
    <row r="91" spans="1:139">
      <c r="A91" s="11" t="s">
        <v>170</v>
      </c>
      <c r="B91" s="11" t="s">
        <v>171</v>
      </c>
      <c r="C91" s="27"/>
      <c r="D91" s="23"/>
      <c r="E91" s="23"/>
      <c r="F91" s="23"/>
      <c r="G91" s="24"/>
      <c r="H91" s="22"/>
      <c r="I91" s="23"/>
      <c r="J91" s="23"/>
      <c r="K91" s="24"/>
      <c r="L91" s="22"/>
      <c r="M91" s="22">
        <f t="shared" si="26"/>
        <v>0</v>
      </c>
      <c r="N91" s="2">
        <f t="shared" si="27"/>
        <v>0</v>
      </c>
      <c r="O91" s="2"/>
      <c r="P91" s="2"/>
      <c r="Q91" s="2"/>
      <c r="R91" s="2">
        <f t="shared" si="28"/>
        <v>0</v>
      </c>
      <c r="S91" s="2">
        <f t="shared" si="25"/>
        <v>0</v>
      </c>
      <c r="T91" s="2">
        <f t="shared" si="29"/>
        <v>0</v>
      </c>
      <c r="U91" s="2">
        <f t="shared" si="30"/>
        <v>0</v>
      </c>
      <c r="V91" s="2">
        <f t="shared" si="31"/>
        <v>0</v>
      </c>
      <c r="W91" s="2">
        <f t="shared" si="32"/>
        <v>0</v>
      </c>
      <c r="X91" s="22">
        <f t="shared" si="34"/>
        <v>0</v>
      </c>
      <c r="Y91" s="2" t="s">
        <v>634</v>
      </c>
    </row>
    <row r="92" spans="1:139">
      <c r="A92" s="6" t="s">
        <v>384</v>
      </c>
      <c r="B92" s="6" t="s">
        <v>61</v>
      </c>
      <c r="C92" s="22"/>
      <c r="D92" s="23"/>
      <c r="E92" s="23"/>
      <c r="F92" s="23"/>
      <c r="G92" s="24"/>
      <c r="H92" s="22"/>
      <c r="I92" s="23"/>
      <c r="J92" s="23"/>
      <c r="K92" s="24"/>
      <c r="L92" s="22"/>
      <c r="M92" s="22">
        <f t="shared" si="26"/>
        <v>0</v>
      </c>
      <c r="N92" s="2">
        <f t="shared" si="27"/>
        <v>0</v>
      </c>
      <c r="O92" s="2"/>
      <c r="P92" s="2"/>
      <c r="Q92" s="2"/>
      <c r="R92" s="2">
        <f t="shared" si="28"/>
        <v>0</v>
      </c>
      <c r="S92" s="2">
        <f t="shared" si="25"/>
        <v>0</v>
      </c>
      <c r="T92" s="2">
        <f t="shared" si="29"/>
        <v>0</v>
      </c>
      <c r="U92" s="2">
        <f t="shared" si="30"/>
        <v>0</v>
      </c>
      <c r="V92" s="2">
        <f t="shared" si="31"/>
        <v>0</v>
      </c>
      <c r="W92" s="2">
        <f t="shared" si="32"/>
        <v>0</v>
      </c>
      <c r="X92" s="22">
        <f t="shared" si="34"/>
        <v>0</v>
      </c>
      <c r="Y92" s="2" t="s">
        <v>634</v>
      </c>
    </row>
    <row r="93" spans="1:139">
      <c r="A93" s="5" t="s">
        <v>60</v>
      </c>
      <c r="B93" s="5" t="s">
        <v>148</v>
      </c>
      <c r="C93" s="22"/>
      <c r="D93" s="23"/>
      <c r="E93" s="23"/>
      <c r="F93" s="23"/>
      <c r="G93" s="24"/>
      <c r="H93" s="22"/>
      <c r="I93" s="23"/>
      <c r="J93" s="23"/>
      <c r="K93" s="24"/>
      <c r="L93" s="22"/>
      <c r="M93" s="22">
        <f t="shared" si="26"/>
        <v>0</v>
      </c>
      <c r="N93" s="2">
        <f t="shared" si="27"/>
        <v>0</v>
      </c>
      <c r="O93" s="2"/>
      <c r="P93" s="2"/>
      <c r="Q93" s="2"/>
      <c r="R93" s="2">
        <f t="shared" si="28"/>
        <v>0</v>
      </c>
      <c r="S93" s="2">
        <f t="shared" si="25"/>
        <v>0</v>
      </c>
      <c r="T93" s="2">
        <f t="shared" si="29"/>
        <v>0</v>
      </c>
      <c r="U93" s="2">
        <f t="shared" si="30"/>
        <v>0</v>
      </c>
      <c r="V93" s="2">
        <f t="shared" si="31"/>
        <v>0</v>
      </c>
      <c r="W93" s="2">
        <f t="shared" si="32"/>
        <v>0</v>
      </c>
      <c r="X93" s="22">
        <f t="shared" si="34"/>
        <v>0</v>
      </c>
      <c r="Y93" s="2" t="s">
        <v>634</v>
      </c>
    </row>
    <row r="94" spans="1:139">
      <c r="A94" s="5" t="s">
        <v>450</v>
      </c>
      <c r="B94" s="5" t="s">
        <v>34</v>
      </c>
      <c r="C94" s="22"/>
      <c r="D94" s="23"/>
      <c r="E94" s="23"/>
      <c r="F94" s="23"/>
      <c r="G94" s="24"/>
      <c r="H94" s="22"/>
      <c r="I94" s="23"/>
      <c r="J94" s="23"/>
      <c r="K94" s="24"/>
      <c r="L94" s="22"/>
      <c r="M94" s="22">
        <f t="shared" si="26"/>
        <v>0</v>
      </c>
      <c r="N94" s="2">
        <f t="shared" si="27"/>
        <v>0</v>
      </c>
      <c r="O94" s="2"/>
      <c r="P94" s="2"/>
      <c r="Q94" s="2"/>
      <c r="R94" s="2">
        <f t="shared" si="28"/>
        <v>0</v>
      </c>
      <c r="S94" s="2">
        <f t="shared" si="25"/>
        <v>0</v>
      </c>
      <c r="T94" s="2">
        <f t="shared" si="29"/>
        <v>0</v>
      </c>
      <c r="U94" s="2">
        <f t="shared" si="30"/>
        <v>0</v>
      </c>
      <c r="V94" s="2">
        <f t="shared" si="31"/>
        <v>0</v>
      </c>
      <c r="W94" s="2">
        <f t="shared" si="32"/>
        <v>0</v>
      </c>
      <c r="X94" s="22">
        <f t="shared" si="34"/>
        <v>0</v>
      </c>
      <c r="Y94" s="2" t="s">
        <v>634</v>
      </c>
    </row>
    <row r="95" spans="1:139">
      <c r="A95" s="13" t="s">
        <v>172</v>
      </c>
      <c r="B95" s="13" t="s">
        <v>91</v>
      </c>
      <c r="C95" s="27"/>
      <c r="D95" s="23"/>
      <c r="E95" s="23"/>
      <c r="F95" s="23"/>
      <c r="G95" s="24"/>
      <c r="H95" s="22"/>
      <c r="I95" s="23"/>
      <c r="J95" s="23"/>
      <c r="K95" s="24"/>
      <c r="L95" s="22"/>
      <c r="M95" s="22">
        <f t="shared" si="26"/>
        <v>0</v>
      </c>
      <c r="N95" s="2">
        <f t="shared" si="27"/>
        <v>0</v>
      </c>
      <c r="O95" s="2"/>
      <c r="P95" s="2"/>
      <c r="Q95" s="2"/>
      <c r="R95" s="2">
        <f t="shared" si="28"/>
        <v>0</v>
      </c>
      <c r="S95" s="2">
        <f t="shared" si="25"/>
        <v>0</v>
      </c>
      <c r="T95" s="2">
        <f t="shared" si="29"/>
        <v>0</v>
      </c>
      <c r="U95" s="2">
        <f t="shared" si="30"/>
        <v>0</v>
      </c>
      <c r="V95" s="2">
        <f t="shared" si="31"/>
        <v>0</v>
      </c>
      <c r="W95" s="2">
        <f t="shared" si="32"/>
        <v>0</v>
      </c>
      <c r="X95" s="22">
        <f t="shared" si="34"/>
        <v>0</v>
      </c>
      <c r="Y95" s="2" t="s">
        <v>634</v>
      </c>
    </row>
    <row r="96" spans="1:139">
      <c r="A96" s="11" t="s">
        <v>178</v>
      </c>
      <c r="B96" s="11" t="s">
        <v>36</v>
      </c>
      <c r="C96" s="27"/>
      <c r="D96" s="23"/>
      <c r="E96" s="23"/>
      <c r="F96" s="23"/>
      <c r="G96" s="24"/>
      <c r="H96" s="22"/>
      <c r="I96" s="23"/>
      <c r="J96" s="23"/>
      <c r="K96" s="24"/>
      <c r="L96" s="22"/>
      <c r="M96" s="22">
        <f t="shared" si="26"/>
        <v>0</v>
      </c>
      <c r="N96" s="2">
        <f t="shared" si="27"/>
        <v>0</v>
      </c>
      <c r="O96" s="2"/>
      <c r="P96" s="2"/>
      <c r="Q96" s="2"/>
      <c r="R96" s="2">
        <f t="shared" si="28"/>
        <v>0</v>
      </c>
      <c r="S96" s="2">
        <f t="shared" si="25"/>
        <v>0</v>
      </c>
      <c r="T96" s="2">
        <f t="shared" si="29"/>
        <v>0</v>
      </c>
      <c r="U96" s="2">
        <f t="shared" si="30"/>
        <v>0</v>
      </c>
      <c r="V96" s="2">
        <f t="shared" si="31"/>
        <v>0</v>
      </c>
      <c r="W96" s="2">
        <f t="shared" si="32"/>
        <v>0</v>
      </c>
      <c r="X96" s="22">
        <f t="shared" si="34"/>
        <v>0</v>
      </c>
      <c r="Y96" s="2" t="s">
        <v>634</v>
      </c>
    </row>
    <row r="97" spans="1:139">
      <c r="A97" s="5" t="s">
        <v>449</v>
      </c>
      <c r="B97" s="5" t="s">
        <v>448</v>
      </c>
      <c r="C97" s="22"/>
      <c r="D97" s="23"/>
      <c r="E97" s="23"/>
      <c r="F97" s="23"/>
      <c r="G97" s="24"/>
      <c r="H97" s="22"/>
      <c r="I97" s="23"/>
      <c r="J97" s="23"/>
      <c r="K97" s="24"/>
      <c r="L97" s="22"/>
      <c r="M97" s="22">
        <f t="shared" si="26"/>
        <v>0</v>
      </c>
      <c r="N97" s="2">
        <f t="shared" si="27"/>
        <v>0</v>
      </c>
      <c r="O97" s="2"/>
      <c r="P97" s="2"/>
      <c r="Q97" s="2"/>
      <c r="R97" s="2">
        <f t="shared" si="28"/>
        <v>0</v>
      </c>
      <c r="S97" s="2">
        <f t="shared" si="25"/>
        <v>0</v>
      </c>
      <c r="T97" s="2">
        <f t="shared" si="29"/>
        <v>0</v>
      </c>
      <c r="U97" s="2">
        <f t="shared" si="30"/>
        <v>0</v>
      </c>
      <c r="V97" s="2">
        <f t="shared" si="31"/>
        <v>0</v>
      </c>
      <c r="W97" s="2">
        <f t="shared" si="32"/>
        <v>0</v>
      </c>
      <c r="X97" s="22">
        <f t="shared" si="34"/>
        <v>0</v>
      </c>
      <c r="Y97" s="2" t="s">
        <v>634</v>
      </c>
    </row>
    <row r="98" spans="1:139">
      <c r="A98" s="6" t="s">
        <v>417</v>
      </c>
      <c r="B98" s="6" t="s">
        <v>32</v>
      </c>
      <c r="C98" s="22"/>
      <c r="D98" s="23"/>
      <c r="E98" s="23"/>
      <c r="F98" s="23"/>
      <c r="G98" s="24"/>
      <c r="H98" s="22"/>
      <c r="I98" s="23"/>
      <c r="J98" s="23"/>
      <c r="K98" s="24"/>
      <c r="L98" s="22"/>
      <c r="M98" s="22">
        <f t="shared" ref="M98:M104" si="35">SUM(C98,G98:H98,K98:L98)</f>
        <v>0</v>
      </c>
      <c r="N98" s="2">
        <f t="shared" ref="N98:N104" si="36">COUNT(C98,G98:H98,K98:L98)</f>
        <v>0</v>
      </c>
      <c r="O98" s="2"/>
      <c r="P98" s="2"/>
      <c r="Q98" s="2"/>
      <c r="R98" s="2">
        <f t="shared" ref="R98:R104" si="37">IF(C98&gt;=50,1,0)</f>
        <v>0</v>
      </c>
      <c r="S98" s="2">
        <f t="shared" si="25"/>
        <v>0</v>
      </c>
      <c r="T98" s="2">
        <f t="shared" ref="T98:T104" si="38">IF(H98&gt;40,1,0)</f>
        <v>0</v>
      </c>
      <c r="U98" s="2">
        <f t="shared" ref="U98:U104" si="39">IF(K98&gt;=60,1,0)</f>
        <v>0</v>
      </c>
      <c r="V98" s="2">
        <f t="shared" ref="V98:V104" si="40">IF(L98&gt;=50,1,0)</f>
        <v>0</v>
      </c>
      <c r="W98" s="2">
        <f t="shared" ref="W98:W104" si="41">SUM(R98:V98)</f>
        <v>0</v>
      </c>
      <c r="X98" s="22">
        <f t="shared" si="34"/>
        <v>0</v>
      </c>
      <c r="Y98" s="2" t="s">
        <v>634</v>
      </c>
    </row>
    <row r="99" spans="1:139">
      <c r="A99" s="1" t="s">
        <v>68</v>
      </c>
      <c r="B99" s="1" t="s">
        <v>29</v>
      </c>
      <c r="C99" s="27"/>
      <c r="D99" s="23"/>
      <c r="E99" s="23"/>
      <c r="F99" s="23"/>
      <c r="G99" s="24"/>
      <c r="H99" s="22"/>
      <c r="I99" s="23"/>
      <c r="J99" s="23"/>
      <c r="K99" s="24"/>
      <c r="L99" s="24"/>
      <c r="M99" s="22">
        <f t="shared" si="35"/>
        <v>0</v>
      </c>
      <c r="N99" s="2">
        <f t="shared" si="36"/>
        <v>0</v>
      </c>
      <c r="O99" s="2"/>
      <c r="P99" s="2"/>
      <c r="Q99" s="2"/>
      <c r="R99" s="2">
        <f t="shared" si="37"/>
        <v>0</v>
      </c>
      <c r="S99" s="2">
        <f t="shared" si="25"/>
        <v>0</v>
      </c>
      <c r="T99" s="2">
        <f t="shared" si="38"/>
        <v>0</v>
      </c>
      <c r="U99" s="2">
        <f t="shared" si="39"/>
        <v>0</v>
      </c>
      <c r="V99" s="2">
        <f t="shared" si="40"/>
        <v>0</v>
      </c>
      <c r="W99" s="2">
        <f t="shared" si="41"/>
        <v>0</v>
      </c>
      <c r="X99" s="22">
        <f t="shared" si="34"/>
        <v>0</v>
      </c>
      <c r="Y99" s="2" t="s">
        <v>634</v>
      </c>
    </row>
    <row r="100" spans="1:139">
      <c r="A100" s="5" t="s">
        <v>451</v>
      </c>
      <c r="B100" s="5" t="s">
        <v>6</v>
      </c>
      <c r="C100" s="22"/>
      <c r="D100" s="23"/>
      <c r="E100" s="23"/>
      <c r="F100" s="23"/>
      <c r="G100" s="24"/>
      <c r="H100" s="22"/>
      <c r="I100" s="23"/>
      <c r="J100" s="23"/>
      <c r="K100" s="24"/>
      <c r="L100" s="22"/>
      <c r="M100" s="22">
        <f t="shared" si="35"/>
        <v>0</v>
      </c>
      <c r="N100" s="2">
        <f t="shared" si="36"/>
        <v>0</v>
      </c>
      <c r="O100" s="2"/>
      <c r="P100" s="2"/>
      <c r="Q100" s="2"/>
      <c r="R100" s="2">
        <f t="shared" si="37"/>
        <v>0</v>
      </c>
      <c r="S100" s="2">
        <f t="shared" si="25"/>
        <v>0</v>
      </c>
      <c r="T100" s="2">
        <f t="shared" si="38"/>
        <v>0</v>
      </c>
      <c r="U100" s="2">
        <f t="shared" si="39"/>
        <v>0</v>
      </c>
      <c r="V100" s="2">
        <f t="shared" si="40"/>
        <v>0</v>
      </c>
      <c r="W100" s="2">
        <f t="shared" si="41"/>
        <v>0</v>
      </c>
      <c r="X100" s="22">
        <f t="shared" si="34"/>
        <v>0</v>
      </c>
      <c r="Y100" s="2" t="s">
        <v>634</v>
      </c>
    </row>
    <row r="101" spans="1:139">
      <c r="A101" s="7" t="s">
        <v>13</v>
      </c>
      <c r="B101" s="7" t="s">
        <v>14</v>
      </c>
      <c r="C101" s="27"/>
      <c r="D101" s="23"/>
      <c r="E101" s="23"/>
      <c r="F101" s="23"/>
      <c r="G101" s="24"/>
      <c r="H101" s="22"/>
      <c r="I101" s="23"/>
      <c r="J101" s="23"/>
      <c r="K101" s="24"/>
      <c r="L101" s="22"/>
      <c r="M101" s="22">
        <f t="shared" si="35"/>
        <v>0</v>
      </c>
      <c r="N101" s="2">
        <f t="shared" si="36"/>
        <v>0</v>
      </c>
      <c r="O101" s="2"/>
      <c r="P101" s="2"/>
      <c r="Q101" s="2"/>
      <c r="R101" s="2">
        <f t="shared" si="37"/>
        <v>0</v>
      </c>
      <c r="S101" s="2">
        <f t="shared" si="25"/>
        <v>0</v>
      </c>
      <c r="T101" s="2">
        <f t="shared" si="38"/>
        <v>0</v>
      </c>
      <c r="U101" s="2">
        <f t="shared" si="39"/>
        <v>0</v>
      </c>
      <c r="V101" s="2">
        <f t="shared" si="40"/>
        <v>0</v>
      </c>
      <c r="W101" s="2">
        <f t="shared" si="41"/>
        <v>0</v>
      </c>
      <c r="X101" s="22">
        <f t="shared" si="34"/>
        <v>0</v>
      </c>
      <c r="Y101" s="2" t="s">
        <v>634</v>
      </c>
    </row>
    <row r="102" spans="1:139" s="35" customFormat="1">
      <c r="A102" s="36" t="s">
        <v>73</v>
      </c>
      <c r="B102" s="36" t="s">
        <v>25</v>
      </c>
      <c r="C102" s="37"/>
      <c r="D102" s="34"/>
      <c r="E102" s="34"/>
      <c r="F102" s="34"/>
      <c r="G102" s="38"/>
      <c r="H102" s="33"/>
      <c r="I102" s="34"/>
      <c r="J102" s="34"/>
      <c r="K102" s="38"/>
      <c r="L102" s="33"/>
      <c r="M102" s="33">
        <f t="shared" si="35"/>
        <v>0</v>
      </c>
      <c r="N102" s="32">
        <f t="shared" si="36"/>
        <v>0</v>
      </c>
      <c r="O102" s="32"/>
      <c r="P102" s="32"/>
      <c r="Q102" s="32"/>
      <c r="R102" s="32">
        <f t="shared" si="37"/>
        <v>0</v>
      </c>
      <c r="S102" s="32">
        <f t="shared" si="25"/>
        <v>0</v>
      </c>
      <c r="T102" s="32">
        <f t="shared" si="38"/>
        <v>0</v>
      </c>
      <c r="U102" s="32">
        <f t="shared" si="39"/>
        <v>0</v>
      </c>
      <c r="V102" s="32">
        <f t="shared" si="40"/>
        <v>0</v>
      </c>
      <c r="W102" s="32">
        <f t="shared" si="41"/>
        <v>0</v>
      </c>
      <c r="X102" s="33">
        <f t="shared" si="34"/>
        <v>0</v>
      </c>
      <c r="Y102" s="32" t="s">
        <v>565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</row>
    <row r="103" spans="1:139">
      <c r="A103" s="6" t="s">
        <v>379</v>
      </c>
      <c r="B103" s="6" t="s">
        <v>148</v>
      </c>
      <c r="C103" s="22"/>
      <c r="D103" s="23"/>
      <c r="E103" s="23"/>
      <c r="F103" s="23"/>
      <c r="G103" s="24"/>
      <c r="H103" s="22"/>
      <c r="I103" s="23"/>
      <c r="J103" s="23"/>
      <c r="K103" s="24"/>
      <c r="L103" s="22"/>
      <c r="M103" s="22">
        <f t="shared" si="35"/>
        <v>0</v>
      </c>
      <c r="N103" s="2">
        <f t="shared" si="36"/>
        <v>0</v>
      </c>
      <c r="O103" s="2"/>
      <c r="P103" s="2"/>
      <c r="Q103" s="2"/>
      <c r="R103" s="2">
        <f t="shared" si="37"/>
        <v>0</v>
      </c>
      <c r="S103" s="2">
        <f t="shared" si="25"/>
        <v>0</v>
      </c>
      <c r="T103" s="2">
        <f t="shared" si="38"/>
        <v>0</v>
      </c>
      <c r="U103" s="2">
        <f t="shared" si="39"/>
        <v>0</v>
      </c>
      <c r="V103" s="2">
        <f t="shared" si="40"/>
        <v>0</v>
      </c>
      <c r="W103" s="2">
        <f t="shared" si="41"/>
        <v>0</v>
      </c>
      <c r="X103" s="22">
        <f t="shared" si="34"/>
        <v>0</v>
      </c>
      <c r="Y103" s="2" t="s">
        <v>634</v>
      </c>
    </row>
    <row r="104" spans="1:139">
      <c r="A104" s="6" t="s">
        <v>371</v>
      </c>
      <c r="B104" s="6" t="s">
        <v>161</v>
      </c>
      <c r="C104" s="22"/>
      <c r="D104" s="23"/>
      <c r="E104" s="23"/>
      <c r="F104" s="23"/>
      <c r="G104" s="24"/>
      <c r="H104" s="22"/>
      <c r="I104" s="23"/>
      <c r="J104" s="23"/>
      <c r="K104" s="24"/>
      <c r="L104" s="22"/>
      <c r="M104" s="22">
        <f t="shared" si="35"/>
        <v>0</v>
      </c>
      <c r="N104" s="2">
        <f t="shared" si="36"/>
        <v>0</v>
      </c>
      <c r="O104" s="2"/>
      <c r="P104" s="2"/>
      <c r="Q104" s="2"/>
      <c r="R104" s="2">
        <f t="shared" si="37"/>
        <v>0</v>
      </c>
      <c r="S104" s="2">
        <f t="shared" si="25"/>
        <v>0</v>
      </c>
      <c r="T104" s="2">
        <f t="shared" si="38"/>
        <v>0</v>
      </c>
      <c r="U104" s="2">
        <f t="shared" si="39"/>
        <v>0</v>
      </c>
      <c r="V104" s="2">
        <f t="shared" si="40"/>
        <v>0</v>
      </c>
      <c r="W104" s="2">
        <f t="shared" si="41"/>
        <v>0</v>
      </c>
      <c r="X104" s="22">
        <f t="shared" si="34"/>
        <v>0</v>
      </c>
      <c r="Y104" s="2" t="s">
        <v>634</v>
      </c>
    </row>
    <row r="105" spans="1:139">
      <c r="A105" s="66" t="s">
        <v>338</v>
      </c>
      <c r="B105" s="66" t="s">
        <v>30</v>
      </c>
      <c r="C105" s="65">
        <v>15</v>
      </c>
      <c r="D105" s="68"/>
      <c r="E105" s="70"/>
      <c r="F105" s="68">
        <v>5</v>
      </c>
      <c r="G105" s="69">
        <f>MAX(D105:F105)</f>
        <v>5</v>
      </c>
      <c r="H105" s="65">
        <v>22</v>
      </c>
      <c r="I105" s="68"/>
      <c r="J105" s="69"/>
      <c r="K105" s="65"/>
      <c r="L105" s="71"/>
      <c r="M105" s="65">
        <f>SUM(C105,G105:H105,J105:K105)</f>
        <v>42</v>
      </c>
      <c r="N105" s="66">
        <f>COUNT(C105,G105:H105,J105:K105)</f>
        <v>3</v>
      </c>
      <c r="O105" s="66"/>
      <c r="P105" s="66"/>
      <c r="Q105" s="72"/>
      <c r="R105" s="66">
        <f>IF(C105&gt;=50,1,0)</f>
        <v>0</v>
      </c>
      <c r="S105" s="66">
        <f>IF(G105&gt;=45,1,0)</f>
        <v>0</v>
      </c>
      <c r="T105" s="66">
        <f>IF(H105&gt;=50,1,0)</f>
        <v>0</v>
      </c>
      <c r="U105" s="66">
        <f>IF(J105&gt;=60,1,0)</f>
        <v>0</v>
      </c>
      <c r="V105" s="66">
        <f>IF(K105&gt;=50,1,0)</f>
        <v>0</v>
      </c>
      <c r="W105" s="66">
        <f>SUM(R105:V105)</f>
        <v>0</v>
      </c>
      <c r="X105" s="65">
        <f>M105</f>
        <v>42</v>
      </c>
      <c r="Y105" s="66" t="s">
        <v>631</v>
      </c>
    </row>
    <row r="106" spans="1:139">
      <c r="A106" s="2"/>
      <c r="B106" s="2"/>
      <c r="C106" s="22"/>
      <c r="D106" s="23"/>
      <c r="F106" s="23"/>
      <c r="G106" s="24"/>
      <c r="H106" s="22"/>
      <c r="I106" s="23"/>
      <c r="J106" s="24"/>
      <c r="K106" s="22"/>
      <c r="M106" s="22"/>
      <c r="N106" s="2"/>
      <c r="O106" s="2"/>
      <c r="P106" s="2"/>
      <c r="R106" s="2"/>
      <c r="S106" s="2"/>
      <c r="T106" s="2"/>
      <c r="U106" s="2"/>
      <c r="V106" s="2"/>
      <c r="W106" s="2"/>
      <c r="X106" s="22"/>
      <c r="Y106" s="2"/>
    </row>
    <row r="107" spans="1:139">
      <c r="A107" s="3" t="s">
        <v>603</v>
      </c>
      <c r="B107" s="3" t="s">
        <v>604</v>
      </c>
      <c r="C107" s="22">
        <v>66</v>
      </c>
      <c r="D107" s="23">
        <v>93</v>
      </c>
      <c r="E107" s="23"/>
      <c r="F107" s="23"/>
      <c r="G107" s="24">
        <f>MAX(D107:F107)</f>
        <v>93</v>
      </c>
      <c r="H107" s="22"/>
      <c r="I107" s="23"/>
      <c r="J107" s="23"/>
      <c r="K107" s="24"/>
      <c r="L107" s="22">
        <v>100</v>
      </c>
      <c r="M107" s="22">
        <f t="shared" ref="M107:M125" si="42">SUM(C107,G107:H107,K107:L107)</f>
        <v>259</v>
      </c>
      <c r="N107" s="2">
        <f t="shared" ref="N107:N125" si="43">COUNT(C107,G107:H107,K107:L107)</f>
        <v>3</v>
      </c>
      <c r="O107" s="2"/>
      <c r="P107" s="2"/>
      <c r="Q107" s="2"/>
      <c r="R107" s="2">
        <f t="shared" ref="R107:R125" si="44">IF(C107&gt;=50,1,0)</f>
        <v>1</v>
      </c>
      <c r="S107" s="2">
        <f>IF(G107&gt;=50,1,0)</f>
        <v>1</v>
      </c>
      <c r="T107" s="2">
        <f t="shared" ref="T107:T125" si="45">IF(H107&gt;40,1,0)</f>
        <v>0</v>
      </c>
      <c r="U107" s="2">
        <f t="shared" ref="U107:U125" si="46">IF(K107&gt;=60,1,0)</f>
        <v>0</v>
      </c>
      <c r="V107" s="2">
        <f t="shared" ref="V107:V125" si="47">IF(L107&gt;=50,1,0)</f>
        <v>1</v>
      </c>
      <c r="W107" s="2">
        <f t="shared" ref="W107:W125" si="48">SUM(R107:V107)</f>
        <v>3</v>
      </c>
      <c r="X107" s="22">
        <f t="shared" ref="X107:X125" si="49">M107</f>
        <v>259</v>
      </c>
      <c r="Y107" s="41" t="s">
        <v>629</v>
      </c>
    </row>
    <row r="108" spans="1:139">
      <c r="A108" s="3" t="s">
        <v>471</v>
      </c>
      <c r="B108" s="3" t="s">
        <v>10</v>
      </c>
      <c r="C108" s="22">
        <v>87</v>
      </c>
      <c r="D108" s="23"/>
      <c r="E108" s="23"/>
      <c r="F108" s="23"/>
      <c r="G108" s="24"/>
      <c r="H108" s="22">
        <v>44</v>
      </c>
      <c r="I108" s="23">
        <v>88</v>
      </c>
      <c r="J108" s="23"/>
      <c r="K108" s="24">
        <f>MAX(I108:J108)</f>
        <v>88</v>
      </c>
      <c r="L108" s="2"/>
      <c r="M108" s="22">
        <f t="shared" si="42"/>
        <v>219</v>
      </c>
      <c r="N108" s="2">
        <f t="shared" si="43"/>
        <v>3</v>
      </c>
      <c r="O108" s="2"/>
      <c r="P108" s="2"/>
      <c r="Q108" s="2"/>
      <c r="R108" s="2">
        <f t="shared" si="44"/>
        <v>1</v>
      </c>
      <c r="S108" s="2">
        <f>IF(G108&gt;=50,1,0)</f>
        <v>0</v>
      </c>
      <c r="T108" s="2">
        <f t="shared" si="45"/>
        <v>1</v>
      </c>
      <c r="U108" s="2">
        <f t="shared" si="46"/>
        <v>1</v>
      </c>
      <c r="V108" s="2">
        <f t="shared" si="47"/>
        <v>0</v>
      </c>
      <c r="W108" s="2">
        <f t="shared" si="48"/>
        <v>3</v>
      </c>
      <c r="X108" s="22">
        <f t="shared" si="49"/>
        <v>219</v>
      </c>
      <c r="Y108" s="41" t="s">
        <v>629</v>
      </c>
    </row>
    <row r="109" spans="1:139">
      <c r="A109" s="3" t="s">
        <v>423</v>
      </c>
      <c r="B109" s="3" t="s">
        <v>44</v>
      </c>
      <c r="C109" s="22">
        <v>68</v>
      </c>
      <c r="D109" s="23"/>
      <c r="E109" s="23"/>
      <c r="F109" s="23"/>
      <c r="G109" s="24"/>
      <c r="H109" s="22">
        <v>54</v>
      </c>
      <c r="I109" s="23">
        <v>92</v>
      </c>
      <c r="J109" s="23"/>
      <c r="K109" s="24">
        <f>MAX(I109:J109)</f>
        <v>92</v>
      </c>
      <c r="L109" s="2"/>
      <c r="M109" s="22">
        <f t="shared" si="42"/>
        <v>214</v>
      </c>
      <c r="N109" s="2">
        <f t="shared" si="43"/>
        <v>3</v>
      </c>
      <c r="O109" s="2"/>
      <c r="P109" s="2"/>
      <c r="Q109" s="2"/>
      <c r="R109" s="2">
        <f t="shared" si="44"/>
        <v>1</v>
      </c>
      <c r="S109" s="2">
        <f>IF(G109&gt;=50,1,0)</f>
        <v>0</v>
      </c>
      <c r="T109" s="2">
        <f t="shared" si="45"/>
        <v>1</v>
      </c>
      <c r="U109" s="2">
        <f t="shared" si="46"/>
        <v>1</v>
      </c>
      <c r="V109" s="2">
        <f t="shared" si="47"/>
        <v>0</v>
      </c>
      <c r="W109" s="2">
        <f t="shared" si="48"/>
        <v>3</v>
      </c>
      <c r="X109" s="22">
        <f t="shared" si="49"/>
        <v>214</v>
      </c>
      <c r="Y109" s="41" t="s">
        <v>629</v>
      </c>
    </row>
    <row r="110" spans="1:139">
      <c r="A110" s="3" t="s">
        <v>556</v>
      </c>
      <c r="B110" s="3" t="s">
        <v>78</v>
      </c>
      <c r="C110" s="22">
        <v>69</v>
      </c>
      <c r="D110" s="23"/>
      <c r="E110" s="23"/>
      <c r="F110" s="23"/>
      <c r="G110" s="24"/>
      <c r="H110" s="22">
        <v>56</v>
      </c>
      <c r="I110" s="23">
        <v>68</v>
      </c>
      <c r="J110" s="23"/>
      <c r="K110" s="24">
        <f>MAX(I110:J110)</f>
        <v>68</v>
      </c>
      <c r="L110" s="2"/>
      <c r="M110" s="22">
        <f t="shared" si="42"/>
        <v>193</v>
      </c>
      <c r="N110" s="2">
        <f t="shared" si="43"/>
        <v>3</v>
      </c>
      <c r="O110" s="2"/>
      <c r="P110" s="2"/>
      <c r="Q110" s="2"/>
      <c r="R110" s="2">
        <f t="shared" si="44"/>
        <v>1</v>
      </c>
      <c r="S110" s="2">
        <f>IF(G110&gt;=50,1,0)</f>
        <v>0</v>
      </c>
      <c r="T110" s="2">
        <f t="shared" si="45"/>
        <v>1</v>
      </c>
      <c r="U110" s="2">
        <f t="shared" si="46"/>
        <v>1</v>
      </c>
      <c r="V110" s="2">
        <f t="shared" si="47"/>
        <v>0</v>
      </c>
      <c r="W110" s="2">
        <f t="shared" si="48"/>
        <v>3</v>
      </c>
      <c r="X110" s="22">
        <f t="shared" si="49"/>
        <v>193</v>
      </c>
      <c r="Y110" s="41" t="s">
        <v>629</v>
      </c>
    </row>
    <row r="111" spans="1:139">
      <c r="A111" s="3" t="s">
        <v>235</v>
      </c>
      <c r="B111" s="3" t="s">
        <v>236</v>
      </c>
      <c r="C111" s="22"/>
      <c r="D111" s="23"/>
      <c r="E111" s="23"/>
      <c r="F111" s="23"/>
      <c r="G111" s="24"/>
      <c r="H111" s="22">
        <v>67</v>
      </c>
      <c r="I111" s="23">
        <v>85</v>
      </c>
      <c r="J111" s="23"/>
      <c r="K111" s="24">
        <f>MAX(I111:J111)</f>
        <v>85</v>
      </c>
      <c r="L111" s="66">
        <v>93</v>
      </c>
      <c r="M111" s="22">
        <f t="shared" si="42"/>
        <v>245</v>
      </c>
      <c r="N111" s="2">
        <f t="shared" si="43"/>
        <v>3</v>
      </c>
      <c r="O111" s="2"/>
      <c r="P111" s="2"/>
      <c r="Q111" s="2"/>
      <c r="R111" s="2">
        <f t="shared" si="44"/>
        <v>0</v>
      </c>
      <c r="S111" s="2">
        <f>IF(G111&gt;=50,1,0)</f>
        <v>0</v>
      </c>
      <c r="T111" s="2">
        <f t="shared" si="45"/>
        <v>1</v>
      </c>
      <c r="U111" s="2">
        <f t="shared" si="46"/>
        <v>1</v>
      </c>
      <c r="V111" s="2">
        <f t="shared" si="47"/>
        <v>1</v>
      </c>
      <c r="W111" s="2">
        <f t="shared" si="48"/>
        <v>3</v>
      </c>
      <c r="X111" s="22">
        <f t="shared" si="49"/>
        <v>245</v>
      </c>
      <c r="Y111" s="66" t="s">
        <v>629</v>
      </c>
    </row>
    <row r="112" spans="1:139">
      <c r="A112" s="3" t="s">
        <v>483</v>
      </c>
      <c r="B112" s="3" t="s">
        <v>30</v>
      </c>
      <c r="C112" s="22">
        <v>81</v>
      </c>
      <c r="D112" s="23"/>
      <c r="E112" s="23"/>
      <c r="F112" s="23">
        <v>44</v>
      </c>
      <c r="G112" s="24">
        <f>MAX(D112:F112)</f>
        <v>44</v>
      </c>
      <c r="H112" s="22"/>
      <c r="I112" s="23"/>
      <c r="J112" s="23"/>
      <c r="K112" s="24"/>
      <c r="L112" s="2"/>
      <c r="M112" s="22">
        <f t="shared" si="42"/>
        <v>125</v>
      </c>
      <c r="N112" s="2">
        <f t="shared" si="43"/>
        <v>2</v>
      </c>
      <c r="O112" s="2"/>
      <c r="P112" s="2"/>
      <c r="Q112" s="2"/>
      <c r="R112" s="2">
        <f t="shared" si="44"/>
        <v>1</v>
      </c>
      <c r="S112" s="52">
        <v>1</v>
      </c>
      <c r="T112" s="2">
        <f t="shared" si="45"/>
        <v>0</v>
      </c>
      <c r="U112" s="2">
        <f t="shared" si="46"/>
        <v>0</v>
      </c>
      <c r="V112" s="2">
        <f t="shared" si="47"/>
        <v>0</v>
      </c>
      <c r="W112" s="2">
        <f t="shared" si="48"/>
        <v>2</v>
      </c>
      <c r="X112" s="22">
        <f t="shared" si="49"/>
        <v>125</v>
      </c>
      <c r="Y112" s="52" t="s">
        <v>630</v>
      </c>
    </row>
    <row r="113" spans="1:25">
      <c r="A113" s="3" t="s">
        <v>602</v>
      </c>
      <c r="B113" s="3" t="s">
        <v>145</v>
      </c>
      <c r="C113" s="22"/>
      <c r="D113" s="23"/>
      <c r="E113" s="23"/>
      <c r="F113" s="23"/>
      <c r="G113" s="24"/>
      <c r="H113" s="22">
        <v>15</v>
      </c>
      <c r="I113" s="23">
        <v>62</v>
      </c>
      <c r="J113" s="23"/>
      <c r="K113" s="24">
        <f>MAX(I113:J113)</f>
        <v>62</v>
      </c>
      <c r="L113" s="22"/>
      <c r="M113" s="22">
        <f t="shared" si="42"/>
        <v>77</v>
      </c>
      <c r="N113" s="2">
        <f t="shared" si="43"/>
        <v>2</v>
      </c>
      <c r="O113" s="2"/>
      <c r="P113" s="2"/>
      <c r="Q113" s="2"/>
      <c r="R113" s="2">
        <f t="shared" si="44"/>
        <v>0</v>
      </c>
      <c r="S113" s="2">
        <f t="shared" ref="S113:S125" si="50">IF(G113&gt;=50,1,0)</f>
        <v>0</v>
      </c>
      <c r="T113" s="2">
        <f t="shared" si="45"/>
        <v>0</v>
      </c>
      <c r="U113" s="2">
        <f t="shared" si="46"/>
        <v>1</v>
      </c>
      <c r="V113" s="2">
        <f t="shared" si="47"/>
        <v>0</v>
      </c>
      <c r="W113" s="2">
        <f t="shared" si="48"/>
        <v>1</v>
      </c>
      <c r="X113" s="22">
        <f t="shared" si="49"/>
        <v>77</v>
      </c>
      <c r="Y113" s="2" t="s">
        <v>636</v>
      </c>
    </row>
    <row r="114" spans="1:25">
      <c r="A114" s="3" t="s">
        <v>606</v>
      </c>
      <c r="B114" s="3" t="s">
        <v>135</v>
      </c>
      <c r="C114" s="22">
        <v>17</v>
      </c>
      <c r="D114" s="23"/>
      <c r="E114" s="23"/>
      <c r="F114" s="23"/>
      <c r="G114" s="24"/>
      <c r="H114" s="22">
        <v>52</v>
      </c>
      <c r="I114" s="23"/>
      <c r="J114" s="23"/>
      <c r="K114" s="24"/>
      <c r="L114" s="22"/>
      <c r="M114" s="22">
        <f t="shared" si="42"/>
        <v>69</v>
      </c>
      <c r="N114" s="2">
        <f t="shared" si="43"/>
        <v>2</v>
      </c>
      <c r="O114" s="2"/>
      <c r="P114" s="2"/>
      <c r="Q114" s="2"/>
      <c r="R114" s="2">
        <f t="shared" si="44"/>
        <v>0</v>
      </c>
      <c r="S114" s="2">
        <f t="shared" si="50"/>
        <v>0</v>
      </c>
      <c r="T114" s="2">
        <f t="shared" si="45"/>
        <v>1</v>
      </c>
      <c r="U114" s="2">
        <f t="shared" si="46"/>
        <v>0</v>
      </c>
      <c r="V114" s="2">
        <f t="shared" si="47"/>
        <v>0</v>
      </c>
      <c r="W114" s="2">
        <f t="shared" si="48"/>
        <v>1</v>
      </c>
      <c r="X114" s="22">
        <f t="shared" si="49"/>
        <v>69</v>
      </c>
      <c r="Y114" s="2" t="s">
        <v>636</v>
      </c>
    </row>
    <row r="115" spans="1:25">
      <c r="A115" s="3" t="s">
        <v>499</v>
      </c>
      <c r="B115" s="3" t="s">
        <v>36</v>
      </c>
      <c r="C115" s="22"/>
      <c r="D115" s="23"/>
      <c r="E115" s="23"/>
      <c r="F115" s="23"/>
      <c r="G115" s="24"/>
      <c r="H115" s="22"/>
      <c r="I115" s="23">
        <v>65</v>
      </c>
      <c r="J115" s="23"/>
      <c r="K115" s="24">
        <f>MAX(I115:J115)</f>
        <v>65</v>
      </c>
      <c r="L115" s="2"/>
      <c r="M115" s="22">
        <f t="shared" si="42"/>
        <v>65</v>
      </c>
      <c r="N115" s="2">
        <f t="shared" si="43"/>
        <v>1</v>
      </c>
      <c r="O115" s="2"/>
      <c r="P115" s="2"/>
      <c r="Q115" s="2"/>
      <c r="R115" s="2">
        <f t="shared" si="44"/>
        <v>0</v>
      </c>
      <c r="S115" s="2">
        <f t="shared" si="50"/>
        <v>0</v>
      </c>
      <c r="T115" s="2">
        <f t="shared" si="45"/>
        <v>0</v>
      </c>
      <c r="U115" s="2">
        <f t="shared" si="46"/>
        <v>1</v>
      </c>
      <c r="V115" s="2">
        <f t="shared" si="47"/>
        <v>0</v>
      </c>
      <c r="W115" s="2">
        <f t="shared" si="48"/>
        <v>1</v>
      </c>
      <c r="X115" s="22">
        <f t="shared" si="49"/>
        <v>65</v>
      </c>
      <c r="Y115" s="50" t="s">
        <v>631</v>
      </c>
    </row>
    <row r="116" spans="1:25">
      <c r="A116" s="3" t="s">
        <v>540</v>
      </c>
      <c r="B116" s="3" t="s">
        <v>23</v>
      </c>
      <c r="C116" s="22">
        <v>45</v>
      </c>
      <c r="D116" s="23"/>
      <c r="E116" s="23"/>
      <c r="F116" s="23">
        <v>2</v>
      </c>
      <c r="G116" s="24">
        <f>MAX(D116:F116)</f>
        <v>2</v>
      </c>
      <c r="H116" s="22"/>
      <c r="I116" s="23"/>
      <c r="J116" s="23"/>
      <c r="K116" s="24"/>
      <c r="L116" s="2"/>
      <c r="M116" s="22">
        <f t="shared" si="42"/>
        <v>47</v>
      </c>
      <c r="N116" s="2">
        <f t="shared" si="43"/>
        <v>2</v>
      </c>
      <c r="O116" s="2"/>
      <c r="P116" s="2"/>
      <c r="Q116" s="2"/>
      <c r="R116" s="2">
        <f t="shared" si="44"/>
        <v>0</v>
      </c>
      <c r="S116" s="2">
        <f t="shared" si="50"/>
        <v>0</v>
      </c>
      <c r="T116" s="2">
        <f t="shared" si="45"/>
        <v>0</v>
      </c>
      <c r="U116" s="2">
        <f t="shared" si="46"/>
        <v>0</v>
      </c>
      <c r="V116" s="2">
        <f t="shared" si="47"/>
        <v>0</v>
      </c>
      <c r="W116" s="2">
        <f t="shared" si="48"/>
        <v>0</v>
      </c>
      <c r="X116" s="22">
        <f t="shared" si="49"/>
        <v>47</v>
      </c>
      <c r="Y116" s="2" t="s">
        <v>636</v>
      </c>
    </row>
    <row r="117" spans="1:25">
      <c r="A117" s="3" t="s">
        <v>494</v>
      </c>
      <c r="B117" s="3" t="s">
        <v>67</v>
      </c>
      <c r="C117" s="22">
        <v>23</v>
      </c>
      <c r="D117" s="23">
        <v>3</v>
      </c>
      <c r="E117" s="23"/>
      <c r="F117" s="23"/>
      <c r="G117" s="24">
        <f>MAX(D117:F117)</f>
        <v>3</v>
      </c>
      <c r="H117" s="22"/>
      <c r="I117" s="23"/>
      <c r="J117" s="23"/>
      <c r="K117" s="24"/>
      <c r="L117" s="2"/>
      <c r="M117" s="22">
        <f t="shared" si="42"/>
        <v>26</v>
      </c>
      <c r="N117" s="2">
        <f t="shared" si="43"/>
        <v>2</v>
      </c>
      <c r="O117" s="2"/>
      <c r="P117" s="2"/>
      <c r="Q117" s="2"/>
      <c r="R117" s="2">
        <f t="shared" si="44"/>
        <v>0</v>
      </c>
      <c r="S117" s="2">
        <f t="shared" si="50"/>
        <v>0</v>
      </c>
      <c r="T117" s="2">
        <f t="shared" si="45"/>
        <v>0</v>
      </c>
      <c r="U117" s="2">
        <f t="shared" si="46"/>
        <v>0</v>
      </c>
      <c r="V117" s="2">
        <f t="shared" si="47"/>
        <v>0</v>
      </c>
      <c r="W117" s="2">
        <f t="shared" si="48"/>
        <v>0</v>
      </c>
      <c r="X117" s="22">
        <f t="shared" si="49"/>
        <v>26</v>
      </c>
      <c r="Y117" s="2" t="s">
        <v>636</v>
      </c>
    </row>
    <row r="118" spans="1:25">
      <c r="A118" s="3" t="s">
        <v>367</v>
      </c>
      <c r="B118" s="3" t="s">
        <v>48</v>
      </c>
      <c r="C118" s="22"/>
      <c r="D118" s="23"/>
      <c r="E118" s="23"/>
      <c r="F118" s="23"/>
      <c r="G118" s="24"/>
      <c r="H118" s="22"/>
      <c r="I118" s="23">
        <v>23</v>
      </c>
      <c r="J118" s="23"/>
      <c r="K118" s="24">
        <f>MAX(I118:J118)</f>
        <v>23</v>
      </c>
      <c r="L118" s="22"/>
      <c r="M118" s="22">
        <f t="shared" si="42"/>
        <v>23</v>
      </c>
      <c r="N118" s="2">
        <f t="shared" si="43"/>
        <v>1</v>
      </c>
      <c r="O118" s="2"/>
      <c r="P118" s="2"/>
      <c r="Q118" s="2"/>
      <c r="R118" s="2">
        <f t="shared" si="44"/>
        <v>0</v>
      </c>
      <c r="S118" s="2">
        <f t="shared" si="50"/>
        <v>0</v>
      </c>
      <c r="T118" s="2">
        <f t="shared" si="45"/>
        <v>0</v>
      </c>
      <c r="U118" s="2">
        <f t="shared" si="46"/>
        <v>0</v>
      </c>
      <c r="V118" s="2">
        <f t="shared" si="47"/>
        <v>0</v>
      </c>
      <c r="W118" s="2">
        <f t="shared" si="48"/>
        <v>0</v>
      </c>
      <c r="X118" s="22">
        <f t="shared" si="49"/>
        <v>23</v>
      </c>
      <c r="Y118" s="2" t="s">
        <v>636</v>
      </c>
    </row>
    <row r="119" spans="1:25">
      <c r="A119" s="3" t="s">
        <v>605</v>
      </c>
      <c r="B119" s="3" t="s">
        <v>36</v>
      </c>
      <c r="C119" s="22"/>
      <c r="D119" s="23"/>
      <c r="E119" s="23"/>
      <c r="F119" s="23"/>
      <c r="G119" s="24"/>
      <c r="H119" s="22">
        <v>19</v>
      </c>
      <c r="I119" s="23"/>
      <c r="J119" s="23"/>
      <c r="K119" s="24"/>
      <c r="L119" s="22"/>
      <c r="M119" s="22">
        <f t="shared" si="42"/>
        <v>19</v>
      </c>
      <c r="N119" s="2">
        <f t="shared" si="43"/>
        <v>1</v>
      </c>
      <c r="O119" s="2"/>
      <c r="P119" s="2"/>
      <c r="Q119" s="2"/>
      <c r="R119" s="2">
        <f t="shared" si="44"/>
        <v>0</v>
      </c>
      <c r="S119" s="2">
        <f t="shared" si="50"/>
        <v>0</v>
      </c>
      <c r="T119" s="2">
        <f t="shared" si="45"/>
        <v>0</v>
      </c>
      <c r="U119" s="2">
        <f t="shared" si="46"/>
        <v>0</v>
      </c>
      <c r="V119" s="2">
        <f t="shared" si="47"/>
        <v>0</v>
      </c>
      <c r="W119" s="2">
        <f t="shared" si="48"/>
        <v>0</v>
      </c>
      <c r="X119" s="22">
        <f t="shared" si="49"/>
        <v>19</v>
      </c>
      <c r="Y119" s="2" t="s">
        <v>636</v>
      </c>
    </row>
    <row r="120" spans="1:25">
      <c r="A120" s="3" t="s">
        <v>533</v>
      </c>
      <c r="B120" s="3" t="s">
        <v>201</v>
      </c>
      <c r="C120" s="22">
        <v>10</v>
      </c>
      <c r="D120" s="23"/>
      <c r="E120" s="23"/>
      <c r="F120" s="23"/>
      <c r="G120" s="24"/>
      <c r="H120" s="22">
        <v>7</v>
      </c>
      <c r="I120" s="23"/>
      <c r="J120" s="23"/>
      <c r="K120" s="24"/>
      <c r="L120" s="2"/>
      <c r="M120" s="22">
        <f t="shared" si="42"/>
        <v>17</v>
      </c>
      <c r="N120" s="2">
        <f t="shared" si="43"/>
        <v>2</v>
      </c>
      <c r="O120" s="2"/>
      <c r="P120" s="2"/>
      <c r="Q120" s="2"/>
      <c r="R120" s="2">
        <f t="shared" si="44"/>
        <v>0</v>
      </c>
      <c r="S120" s="2">
        <f t="shared" si="50"/>
        <v>0</v>
      </c>
      <c r="T120" s="2">
        <f t="shared" si="45"/>
        <v>0</v>
      </c>
      <c r="U120" s="2">
        <f t="shared" si="46"/>
        <v>0</v>
      </c>
      <c r="V120" s="2">
        <f t="shared" si="47"/>
        <v>0</v>
      </c>
      <c r="W120" s="2">
        <f t="shared" si="48"/>
        <v>0</v>
      </c>
      <c r="X120" s="22">
        <f t="shared" si="49"/>
        <v>17</v>
      </c>
      <c r="Y120" s="2" t="s">
        <v>636</v>
      </c>
    </row>
    <row r="121" spans="1:25">
      <c r="A121" s="3" t="s">
        <v>525</v>
      </c>
      <c r="B121" s="3" t="s">
        <v>74</v>
      </c>
      <c r="C121" s="22"/>
      <c r="D121" s="23"/>
      <c r="E121" s="23"/>
      <c r="F121" s="23"/>
      <c r="G121" s="24"/>
      <c r="H121" s="22"/>
      <c r="I121" s="23"/>
      <c r="J121" s="23"/>
      <c r="K121" s="24"/>
      <c r="L121" s="2"/>
      <c r="M121" s="22">
        <f t="shared" si="42"/>
        <v>0</v>
      </c>
      <c r="N121" s="2">
        <f t="shared" si="43"/>
        <v>0</v>
      </c>
      <c r="O121" s="2"/>
      <c r="P121" s="2"/>
      <c r="Q121" s="2"/>
      <c r="R121" s="2">
        <f t="shared" si="44"/>
        <v>0</v>
      </c>
      <c r="S121" s="2">
        <f t="shared" si="50"/>
        <v>0</v>
      </c>
      <c r="T121" s="2">
        <f t="shared" si="45"/>
        <v>0</v>
      </c>
      <c r="U121" s="2">
        <f t="shared" si="46"/>
        <v>0</v>
      </c>
      <c r="V121" s="2">
        <f t="shared" si="47"/>
        <v>0</v>
      </c>
      <c r="W121" s="2">
        <f t="shared" si="48"/>
        <v>0</v>
      </c>
      <c r="X121" s="22">
        <f t="shared" si="49"/>
        <v>0</v>
      </c>
      <c r="Y121" s="50" t="s">
        <v>631</v>
      </c>
    </row>
    <row r="122" spans="1:25">
      <c r="A122" s="3" t="s">
        <v>524</v>
      </c>
      <c r="B122" s="3" t="s">
        <v>124</v>
      </c>
      <c r="C122" s="22"/>
      <c r="D122" s="23"/>
      <c r="E122" s="23"/>
      <c r="F122" s="23"/>
      <c r="G122" s="24"/>
      <c r="H122" s="22"/>
      <c r="I122" s="23"/>
      <c r="J122" s="23"/>
      <c r="K122" s="24"/>
      <c r="L122" s="2"/>
      <c r="M122" s="22">
        <f t="shared" si="42"/>
        <v>0</v>
      </c>
      <c r="N122" s="2">
        <f t="shared" si="43"/>
        <v>0</v>
      </c>
      <c r="O122" s="2"/>
      <c r="P122" s="2"/>
      <c r="Q122" s="2"/>
      <c r="R122" s="2">
        <f t="shared" si="44"/>
        <v>0</v>
      </c>
      <c r="S122" s="2">
        <f t="shared" si="50"/>
        <v>0</v>
      </c>
      <c r="T122" s="2">
        <f t="shared" si="45"/>
        <v>0</v>
      </c>
      <c r="U122" s="2">
        <f t="shared" si="46"/>
        <v>0</v>
      </c>
      <c r="V122" s="2">
        <f t="shared" si="47"/>
        <v>0</v>
      </c>
      <c r="W122" s="2">
        <f t="shared" si="48"/>
        <v>0</v>
      </c>
      <c r="X122" s="22">
        <f t="shared" si="49"/>
        <v>0</v>
      </c>
      <c r="Y122" s="2" t="s">
        <v>636</v>
      </c>
    </row>
    <row r="123" spans="1:25">
      <c r="A123" s="3" t="s">
        <v>214</v>
      </c>
      <c r="B123" s="3" t="s">
        <v>215</v>
      </c>
      <c r="C123" s="22"/>
      <c r="D123" s="23"/>
      <c r="E123" s="23"/>
      <c r="F123" s="23"/>
      <c r="G123" s="24"/>
      <c r="H123" s="22"/>
      <c r="I123" s="23"/>
      <c r="J123" s="23"/>
      <c r="K123" s="24"/>
      <c r="L123" s="2"/>
      <c r="M123" s="22">
        <f t="shared" si="42"/>
        <v>0</v>
      </c>
      <c r="N123" s="2">
        <f t="shared" si="43"/>
        <v>0</v>
      </c>
      <c r="O123" s="2"/>
      <c r="P123" s="2"/>
      <c r="Q123" s="2"/>
      <c r="R123" s="2">
        <f t="shared" si="44"/>
        <v>0</v>
      </c>
      <c r="S123" s="2">
        <f t="shared" si="50"/>
        <v>0</v>
      </c>
      <c r="T123" s="2">
        <f t="shared" si="45"/>
        <v>0</v>
      </c>
      <c r="U123" s="2">
        <f t="shared" si="46"/>
        <v>0</v>
      </c>
      <c r="V123" s="2">
        <f t="shared" si="47"/>
        <v>0</v>
      </c>
      <c r="W123" s="2">
        <f t="shared" si="48"/>
        <v>0</v>
      </c>
      <c r="X123" s="22">
        <f t="shared" si="49"/>
        <v>0</v>
      </c>
      <c r="Y123" s="50" t="s">
        <v>631</v>
      </c>
    </row>
    <row r="124" spans="1:25">
      <c r="A124" s="3" t="s">
        <v>627</v>
      </c>
      <c r="B124" s="3" t="s">
        <v>78</v>
      </c>
      <c r="C124" s="22"/>
      <c r="D124" s="23"/>
      <c r="E124" s="23"/>
      <c r="F124" s="23"/>
      <c r="G124" s="22"/>
      <c r="H124" s="22"/>
      <c r="I124" s="23"/>
      <c r="J124" s="23"/>
      <c r="K124" s="2"/>
      <c r="L124" s="22"/>
      <c r="M124" s="22">
        <f t="shared" si="42"/>
        <v>0</v>
      </c>
      <c r="N124" s="2">
        <f t="shared" si="43"/>
        <v>0</v>
      </c>
      <c r="O124" s="2"/>
      <c r="P124" s="2"/>
      <c r="Q124" s="2"/>
      <c r="R124" s="2">
        <f t="shared" si="44"/>
        <v>0</v>
      </c>
      <c r="S124" s="2">
        <f t="shared" si="50"/>
        <v>0</v>
      </c>
      <c r="T124" s="2">
        <f t="shared" si="45"/>
        <v>0</v>
      </c>
      <c r="U124" s="2">
        <f t="shared" si="46"/>
        <v>0</v>
      </c>
      <c r="V124" s="2">
        <f t="shared" si="47"/>
        <v>0</v>
      </c>
      <c r="W124" s="2">
        <f t="shared" si="48"/>
        <v>0</v>
      </c>
      <c r="X124" s="22">
        <f t="shared" si="49"/>
        <v>0</v>
      </c>
      <c r="Y124" s="50" t="s">
        <v>631</v>
      </c>
    </row>
    <row r="125" spans="1:25">
      <c r="A125" s="1" t="s">
        <v>373</v>
      </c>
      <c r="B125" s="3" t="s">
        <v>48</v>
      </c>
      <c r="C125" s="22"/>
      <c r="D125" s="23"/>
      <c r="E125" s="23"/>
      <c r="F125" s="23"/>
      <c r="G125" s="24"/>
      <c r="H125" s="22"/>
      <c r="I125" s="23"/>
      <c r="J125" s="23"/>
      <c r="K125" s="24"/>
      <c r="L125" s="22"/>
      <c r="M125" s="22">
        <f t="shared" si="42"/>
        <v>0</v>
      </c>
      <c r="N125" s="2">
        <f t="shared" si="43"/>
        <v>0</v>
      </c>
      <c r="O125" s="2"/>
      <c r="P125" s="2"/>
      <c r="Q125" s="2"/>
      <c r="R125" s="2">
        <f t="shared" si="44"/>
        <v>0</v>
      </c>
      <c r="S125" s="2">
        <f t="shared" si="50"/>
        <v>0</v>
      </c>
      <c r="T125" s="2">
        <f t="shared" si="45"/>
        <v>0</v>
      </c>
      <c r="U125" s="2">
        <f t="shared" si="46"/>
        <v>0</v>
      </c>
      <c r="V125" s="2">
        <f t="shared" si="47"/>
        <v>0</v>
      </c>
      <c r="W125" s="2">
        <f t="shared" si="48"/>
        <v>0</v>
      </c>
      <c r="X125" s="22">
        <f t="shared" si="49"/>
        <v>0</v>
      </c>
      <c r="Y125" s="2" t="s">
        <v>636</v>
      </c>
    </row>
    <row r="127" spans="1:25">
      <c r="R127" s="9" t="s">
        <v>613</v>
      </c>
      <c r="S127" s="9" t="s">
        <v>613</v>
      </c>
      <c r="T127" s="9" t="s">
        <v>632</v>
      </c>
      <c r="U127" s="9" t="s">
        <v>628</v>
      </c>
      <c r="V127" s="9" t="s">
        <v>613</v>
      </c>
    </row>
    <row r="128" spans="1:25">
      <c r="S128" s="9" t="s">
        <v>614</v>
      </c>
    </row>
    <row r="129" spans="19:19">
      <c r="S129" s="9" t="s">
        <v>633</v>
      </c>
    </row>
    <row r="130" spans="19:19">
      <c r="S130" s="8" t="s">
        <v>617</v>
      </c>
    </row>
  </sheetData>
  <sortState ref="A106:AE124">
    <sortCondition descending="1" ref="W106:W124"/>
    <sortCondition descending="1" ref="X106:X124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workbookViewId="0">
      <pane ySplit="1" topLeftCell="A56" activePane="bottomLeft" state="frozen"/>
      <selection pane="bottomLeft" activeCell="G64" sqref="G64"/>
    </sheetView>
  </sheetViews>
  <sheetFormatPr defaultColWidth="8.88671875" defaultRowHeight="14.4"/>
  <cols>
    <col min="1" max="1" width="13.33203125" style="9" customWidth="1"/>
    <col min="2" max="2" width="11.109375" style="9" customWidth="1"/>
    <col min="3" max="3" width="5" style="15" customWidth="1"/>
    <col min="4" max="5" width="5" style="9" customWidth="1"/>
    <col min="6" max="7" width="5" style="25" customWidth="1"/>
    <col min="8" max="8" width="5" style="9" customWidth="1"/>
    <col min="9" max="9" width="5" style="15" customWidth="1"/>
    <col min="10" max="10" width="6.88671875" style="9" customWidth="1"/>
    <col min="11" max="11" width="5" style="9" customWidth="1"/>
    <col min="12" max="12" width="1.109375" style="9" customWidth="1"/>
    <col min="13" max="19" width="5" style="9" customWidth="1"/>
    <col min="20" max="20" width="8.88671875" style="9" customWidth="1"/>
    <col min="21" max="21" width="8.88671875" style="9"/>
    <col min="22" max="22" width="42.21875" style="9" customWidth="1"/>
    <col min="23" max="16384" width="8.88671875" style="9"/>
  </cols>
  <sheetData>
    <row r="1" spans="1:22" ht="43.2">
      <c r="A1" s="7" t="s">
        <v>1</v>
      </c>
      <c r="B1" s="7" t="s">
        <v>2</v>
      </c>
      <c r="C1" s="15" t="s">
        <v>244</v>
      </c>
      <c r="D1" s="17" t="s">
        <v>263</v>
      </c>
      <c r="E1" s="18" t="s">
        <v>248</v>
      </c>
      <c r="F1" s="16" t="s">
        <v>619</v>
      </c>
      <c r="G1" s="16" t="s">
        <v>620</v>
      </c>
      <c r="H1" s="17" t="s">
        <v>621</v>
      </c>
      <c r="I1" s="18" t="s">
        <v>250</v>
      </c>
      <c r="J1" s="19" t="s">
        <v>251</v>
      </c>
      <c r="K1" s="20" t="s">
        <v>252</v>
      </c>
      <c r="L1" s="20"/>
      <c r="M1" s="20" t="s">
        <v>253</v>
      </c>
      <c r="N1" s="20" t="s">
        <v>254</v>
      </c>
      <c r="O1" s="21" t="s">
        <v>255</v>
      </c>
      <c r="P1" s="21" t="s">
        <v>256</v>
      </c>
      <c r="Q1" s="21" t="s">
        <v>257</v>
      </c>
      <c r="R1" s="21" t="s">
        <v>258</v>
      </c>
      <c r="S1" s="21" t="s">
        <v>259</v>
      </c>
      <c r="T1" s="19" t="s">
        <v>260</v>
      </c>
      <c r="U1" s="21" t="s">
        <v>261</v>
      </c>
      <c r="V1" s="21" t="s">
        <v>262</v>
      </c>
    </row>
    <row r="2" spans="1:22">
      <c r="A2" s="7" t="s">
        <v>26</v>
      </c>
      <c r="B2" s="7" t="s">
        <v>27</v>
      </c>
      <c r="C2" s="27">
        <v>90</v>
      </c>
      <c r="D2" s="1"/>
      <c r="E2" s="1">
        <v>71</v>
      </c>
      <c r="F2" s="23"/>
      <c r="G2" s="23">
        <v>94</v>
      </c>
      <c r="H2" s="24">
        <f>MAX(F2:G2)</f>
        <v>94</v>
      </c>
      <c r="I2" s="24">
        <v>90</v>
      </c>
      <c r="J2" s="22">
        <f t="shared" ref="J2:J33" si="0">SUM(C2:E2,H2:I2)</f>
        <v>345</v>
      </c>
      <c r="K2" s="2">
        <f t="shared" ref="K2:K33" si="1">COUNT(C2:E2,H2:I2)</f>
        <v>4</v>
      </c>
      <c r="L2" s="1"/>
      <c r="M2" s="1"/>
      <c r="N2" s="1"/>
      <c r="O2" s="2">
        <f t="shared" ref="O2:O33" si="2">IF(C2&gt;=50,1,0)</f>
        <v>1</v>
      </c>
      <c r="P2" s="2">
        <f t="shared" ref="P2:P33" si="3">IF(D2&gt;=38,1,0)</f>
        <v>0</v>
      </c>
      <c r="Q2" s="2">
        <f t="shared" ref="Q2:Q33" si="4">IF(E2&gt;=50,1,0)</f>
        <v>1</v>
      </c>
      <c r="R2" s="2">
        <f t="shared" ref="R2:R33" si="5">IF(H2&gt;=60,1,0)</f>
        <v>1</v>
      </c>
      <c r="S2" s="2">
        <f t="shared" ref="S2:S33" si="6">IF(I2&gt;=50,1,0)</f>
        <v>1</v>
      </c>
      <c r="T2" s="2">
        <f t="shared" ref="T2:T33" si="7">SUM(O2:S2)</f>
        <v>4</v>
      </c>
      <c r="U2" s="22">
        <f>J2-MIN(C2:E2,H2:I2)</f>
        <v>274</v>
      </c>
      <c r="V2" s="41" t="s">
        <v>629</v>
      </c>
    </row>
    <row r="3" spans="1:22">
      <c r="A3" s="13" t="s">
        <v>186</v>
      </c>
      <c r="B3" s="13" t="s">
        <v>41</v>
      </c>
      <c r="C3" s="27">
        <v>95</v>
      </c>
      <c r="D3" s="24">
        <v>84</v>
      </c>
      <c r="E3" s="2"/>
      <c r="F3" s="23"/>
      <c r="G3" s="23"/>
      <c r="H3" s="24"/>
      <c r="I3" s="22">
        <v>78.214285714285722</v>
      </c>
      <c r="J3" s="22">
        <f t="shared" si="0"/>
        <v>257.21428571428572</v>
      </c>
      <c r="K3" s="2">
        <f t="shared" si="1"/>
        <v>3</v>
      </c>
      <c r="L3" s="2"/>
      <c r="M3" s="2"/>
      <c r="N3" s="2"/>
      <c r="O3" s="2">
        <f t="shared" si="2"/>
        <v>1</v>
      </c>
      <c r="P3" s="2">
        <f t="shared" si="3"/>
        <v>1</v>
      </c>
      <c r="Q3" s="2">
        <f t="shared" si="4"/>
        <v>0</v>
      </c>
      <c r="R3" s="2">
        <f t="shared" si="5"/>
        <v>0</v>
      </c>
      <c r="S3" s="2">
        <f t="shared" si="6"/>
        <v>1</v>
      </c>
      <c r="T3" s="2">
        <f t="shared" si="7"/>
        <v>3</v>
      </c>
      <c r="U3" s="22">
        <f>J3</f>
        <v>257.21428571428572</v>
      </c>
      <c r="V3" s="41" t="s">
        <v>629</v>
      </c>
    </row>
    <row r="4" spans="1:22">
      <c r="A4" s="13" t="s">
        <v>187</v>
      </c>
      <c r="B4" s="13" t="s">
        <v>123</v>
      </c>
      <c r="C4" s="27">
        <v>85</v>
      </c>
      <c r="D4" s="24">
        <v>72</v>
      </c>
      <c r="E4" s="1"/>
      <c r="F4" s="23"/>
      <c r="G4" s="23"/>
      <c r="H4" s="24"/>
      <c r="I4" s="24">
        <v>86.666666666666671</v>
      </c>
      <c r="J4" s="22">
        <f t="shared" si="0"/>
        <v>243.66666666666669</v>
      </c>
      <c r="K4" s="2">
        <f t="shared" si="1"/>
        <v>3</v>
      </c>
      <c r="L4" s="1"/>
      <c r="M4" s="1"/>
      <c r="N4" s="1"/>
      <c r="O4" s="2">
        <f t="shared" si="2"/>
        <v>1</v>
      </c>
      <c r="P4" s="2">
        <f t="shared" si="3"/>
        <v>1</v>
      </c>
      <c r="Q4" s="2">
        <f t="shared" si="4"/>
        <v>0</v>
      </c>
      <c r="R4" s="2">
        <f t="shared" si="5"/>
        <v>0</v>
      </c>
      <c r="S4" s="2">
        <f t="shared" si="6"/>
        <v>1</v>
      </c>
      <c r="T4" s="2">
        <f t="shared" si="7"/>
        <v>3</v>
      </c>
      <c r="U4" s="22">
        <f>J4</f>
        <v>243.66666666666669</v>
      </c>
      <c r="V4" s="41" t="s">
        <v>629</v>
      </c>
    </row>
    <row r="5" spans="1:22">
      <c r="A5" s="3" t="s">
        <v>239</v>
      </c>
      <c r="B5" s="3" t="s">
        <v>30</v>
      </c>
      <c r="C5" s="27">
        <v>78</v>
      </c>
      <c r="D5" s="24">
        <v>79</v>
      </c>
      <c r="E5" s="2"/>
      <c r="F5" s="23"/>
      <c r="G5" s="23"/>
      <c r="H5" s="24"/>
      <c r="I5" s="65">
        <v>95</v>
      </c>
      <c r="J5" s="22">
        <f t="shared" si="0"/>
        <v>252</v>
      </c>
      <c r="K5" s="2">
        <f t="shared" si="1"/>
        <v>3</v>
      </c>
      <c r="L5" s="2"/>
      <c r="M5" s="2"/>
      <c r="N5" s="2"/>
      <c r="O5" s="2">
        <f t="shared" si="2"/>
        <v>1</v>
      </c>
      <c r="P5" s="2">
        <f t="shared" si="3"/>
        <v>1</v>
      </c>
      <c r="Q5" s="2">
        <f t="shared" si="4"/>
        <v>0</v>
      </c>
      <c r="R5" s="2">
        <f t="shared" si="5"/>
        <v>0</v>
      </c>
      <c r="S5" s="2">
        <f t="shared" si="6"/>
        <v>1</v>
      </c>
      <c r="T5" s="2">
        <f t="shared" si="7"/>
        <v>3</v>
      </c>
      <c r="U5" s="22">
        <f>J5</f>
        <v>252</v>
      </c>
      <c r="V5" s="41" t="s">
        <v>629</v>
      </c>
    </row>
    <row r="6" spans="1:22">
      <c r="A6" s="11" t="s">
        <v>188</v>
      </c>
      <c r="B6" s="11" t="s">
        <v>34</v>
      </c>
      <c r="C6" s="27">
        <v>91</v>
      </c>
      <c r="D6" s="24">
        <v>58</v>
      </c>
      <c r="E6" s="2"/>
      <c r="F6" s="23"/>
      <c r="G6" s="23"/>
      <c r="H6" s="24"/>
      <c r="I6" s="22">
        <v>80</v>
      </c>
      <c r="J6" s="22">
        <f t="shared" si="0"/>
        <v>229</v>
      </c>
      <c r="K6" s="2">
        <f t="shared" si="1"/>
        <v>3</v>
      </c>
      <c r="L6" s="2"/>
      <c r="M6" s="2"/>
      <c r="N6" s="2"/>
      <c r="O6" s="2">
        <f t="shared" si="2"/>
        <v>1</v>
      </c>
      <c r="P6" s="2">
        <f t="shared" si="3"/>
        <v>1</v>
      </c>
      <c r="Q6" s="2">
        <f t="shared" si="4"/>
        <v>0</v>
      </c>
      <c r="R6" s="2">
        <f t="shared" si="5"/>
        <v>0</v>
      </c>
      <c r="S6" s="2">
        <f t="shared" si="6"/>
        <v>1</v>
      </c>
      <c r="T6" s="2">
        <f t="shared" si="7"/>
        <v>3</v>
      </c>
      <c r="U6" s="22">
        <f>J6</f>
        <v>229</v>
      </c>
      <c r="V6" s="41" t="s">
        <v>629</v>
      </c>
    </row>
    <row r="7" spans="1:22">
      <c r="A7" s="10" t="s">
        <v>208</v>
      </c>
      <c r="B7" s="10" t="s">
        <v>209</v>
      </c>
      <c r="C7" s="22">
        <v>87</v>
      </c>
      <c r="D7" s="24">
        <v>60</v>
      </c>
      <c r="E7" s="2"/>
      <c r="F7" s="23"/>
      <c r="G7" s="23"/>
      <c r="H7" s="24"/>
      <c r="I7" s="22">
        <v>73.333333333333329</v>
      </c>
      <c r="J7" s="22">
        <f t="shared" si="0"/>
        <v>220.33333333333331</v>
      </c>
      <c r="K7" s="2">
        <f t="shared" si="1"/>
        <v>3</v>
      </c>
      <c r="L7" s="2"/>
      <c r="M7" s="2"/>
      <c r="N7" s="2"/>
      <c r="O7" s="2">
        <f t="shared" si="2"/>
        <v>1</v>
      </c>
      <c r="P7" s="2">
        <f t="shared" si="3"/>
        <v>1</v>
      </c>
      <c r="Q7" s="2">
        <f t="shared" si="4"/>
        <v>0</v>
      </c>
      <c r="R7" s="2">
        <f t="shared" si="5"/>
        <v>0</v>
      </c>
      <c r="S7" s="2">
        <f t="shared" si="6"/>
        <v>1</v>
      </c>
      <c r="T7" s="2">
        <f t="shared" si="7"/>
        <v>3</v>
      </c>
      <c r="U7" s="22">
        <f>J7</f>
        <v>220.33333333333331</v>
      </c>
      <c r="V7" s="41" t="s">
        <v>629</v>
      </c>
    </row>
    <row r="8" spans="1:22">
      <c r="A8" s="11" t="s">
        <v>193</v>
      </c>
      <c r="B8" s="11" t="s">
        <v>91</v>
      </c>
      <c r="C8" s="27">
        <v>96</v>
      </c>
      <c r="D8" s="24"/>
      <c r="E8" s="2">
        <v>59</v>
      </c>
      <c r="F8" s="23">
        <v>0</v>
      </c>
      <c r="G8" s="23"/>
      <c r="H8" s="24">
        <f>MAX(F8:G8)</f>
        <v>0</v>
      </c>
      <c r="I8" s="65">
        <v>90</v>
      </c>
      <c r="J8" s="22">
        <f t="shared" si="0"/>
        <v>245</v>
      </c>
      <c r="K8" s="2">
        <f t="shared" si="1"/>
        <v>4</v>
      </c>
      <c r="L8" s="2"/>
      <c r="M8" s="2"/>
      <c r="N8" s="2"/>
      <c r="O8" s="2">
        <f t="shared" si="2"/>
        <v>1</v>
      </c>
      <c r="P8" s="2">
        <f t="shared" si="3"/>
        <v>0</v>
      </c>
      <c r="Q8" s="2">
        <f t="shared" si="4"/>
        <v>1</v>
      </c>
      <c r="R8" s="2">
        <f t="shared" si="5"/>
        <v>0</v>
      </c>
      <c r="S8" s="2">
        <f t="shared" si="6"/>
        <v>1</v>
      </c>
      <c r="T8" s="2">
        <f t="shared" si="7"/>
        <v>3</v>
      </c>
      <c r="U8" s="22">
        <f>J8-MIN(C8:E8,H8:I8)</f>
        <v>245</v>
      </c>
      <c r="V8" s="41" t="s">
        <v>629</v>
      </c>
    </row>
    <row r="9" spans="1:22">
      <c r="A9" s="13" t="s">
        <v>196</v>
      </c>
      <c r="B9" s="13" t="s">
        <v>81</v>
      </c>
      <c r="C9" s="27">
        <v>84</v>
      </c>
      <c r="D9" s="24">
        <v>48</v>
      </c>
      <c r="E9" s="2"/>
      <c r="F9" s="23"/>
      <c r="G9" s="23"/>
      <c r="H9" s="24"/>
      <c r="I9" s="22">
        <v>85</v>
      </c>
      <c r="J9" s="22">
        <f t="shared" si="0"/>
        <v>217</v>
      </c>
      <c r="K9" s="2">
        <f t="shared" si="1"/>
        <v>3</v>
      </c>
      <c r="L9" s="2"/>
      <c r="M9" s="2"/>
      <c r="N9" s="2"/>
      <c r="O9" s="2">
        <f t="shared" si="2"/>
        <v>1</v>
      </c>
      <c r="P9" s="2">
        <f t="shared" si="3"/>
        <v>1</v>
      </c>
      <c r="Q9" s="2">
        <f t="shared" si="4"/>
        <v>0</v>
      </c>
      <c r="R9" s="2">
        <f t="shared" si="5"/>
        <v>0</v>
      </c>
      <c r="S9" s="2">
        <f t="shared" si="6"/>
        <v>1</v>
      </c>
      <c r="T9" s="2">
        <f t="shared" si="7"/>
        <v>3</v>
      </c>
      <c r="U9" s="22">
        <f t="shared" ref="U9:U40" si="8">J9</f>
        <v>217</v>
      </c>
      <c r="V9" s="41" t="s">
        <v>629</v>
      </c>
    </row>
    <row r="10" spans="1:22">
      <c r="A10" s="13" t="s">
        <v>195</v>
      </c>
      <c r="B10" s="13" t="s">
        <v>8</v>
      </c>
      <c r="C10" s="27">
        <v>82</v>
      </c>
      <c r="D10" s="24">
        <v>55</v>
      </c>
      <c r="E10" s="2"/>
      <c r="F10" s="23"/>
      <c r="G10" s="23"/>
      <c r="H10" s="24"/>
      <c r="I10" s="22">
        <v>68.333333333333329</v>
      </c>
      <c r="J10" s="22">
        <f t="shared" si="0"/>
        <v>205.33333333333331</v>
      </c>
      <c r="K10" s="2">
        <f t="shared" si="1"/>
        <v>3</v>
      </c>
      <c r="L10" s="2"/>
      <c r="M10" s="2"/>
      <c r="N10" s="2"/>
      <c r="O10" s="2">
        <f t="shared" si="2"/>
        <v>1</v>
      </c>
      <c r="P10" s="2">
        <f t="shared" si="3"/>
        <v>1</v>
      </c>
      <c r="Q10" s="2">
        <f t="shared" si="4"/>
        <v>0</v>
      </c>
      <c r="R10" s="2">
        <f t="shared" si="5"/>
        <v>0</v>
      </c>
      <c r="S10" s="2">
        <f t="shared" si="6"/>
        <v>1</v>
      </c>
      <c r="T10" s="2">
        <f t="shared" si="7"/>
        <v>3</v>
      </c>
      <c r="U10" s="22">
        <f t="shared" si="8"/>
        <v>205.33333333333331</v>
      </c>
      <c r="V10" s="41" t="s">
        <v>629</v>
      </c>
    </row>
    <row r="11" spans="1:22">
      <c r="A11" s="5" t="s">
        <v>438</v>
      </c>
      <c r="B11" s="5" t="s">
        <v>238</v>
      </c>
      <c r="C11" s="22">
        <v>90</v>
      </c>
      <c r="D11" s="2">
        <v>42</v>
      </c>
      <c r="E11" s="2"/>
      <c r="F11" s="23"/>
      <c r="G11" s="23"/>
      <c r="H11" s="24"/>
      <c r="I11" s="22">
        <v>73.333333333333329</v>
      </c>
      <c r="J11" s="22">
        <f t="shared" si="0"/>
        <v>205.33333333333331</v>
      </c>
      <c r="K11" s="2">
        <f t="shared" si="1"/>
        <v>3</v>
      </c>
      <c r="L11" s="2"/>
      <c r="M11" s="2"/>
      <c r="N11" s="2"/>
      <c r="O11" s="2">
        <f t="shared" si="2"/>
        <v>1</v>
      </c>
      <c r="P11" s="2">
        <f t="shared" si="3"/>
        <v>1</v>
      </c>
      <c r="Q11" s="2">
        <f t="shared" si="4"/>
        <v>0</v>
      </c>
      <c r="R11" s="2">
        <f t="shared" si="5"/>
        <v>0</v>
      </c>
      <c r="S11" s="2">
        <f t="shared" si="6"/>
        <v>1</v>
      </c>
      <c r="T11" s="2">
        <f t="shared" si="7"/>
        <v>3</v>
      </c>
      <c r="U11" s="22">
        <f t="shared" si="8"/>
        <v>205.33333333333331</v>
      </c>
      <c r="V11" s="41" t="s">
        <v>629</v>
      </c>
    </row>
    <row r="12" spans="1:22">
      <c r="A12" s="2" t="s">
        <v>92</v>
      </c>
      <c r="B12" s="2" t="s">
        <v>30</v>
      </c>
      <c r="C12" s="48">
        <v>69</v>
      </c>
      <c r="D12" s="24">
        <v>57</v>
      </c>
      <c r="E12" s="2">
        <v>77</v>
      </c>
      <c r="F12" s="23"/>
      <c r="G12" s="23"/>
      <c r="H12" s="24"/>
      <c r="I12" s="22"/>
      <c r="J12" s="22">
        <f t="shared" si="0"/>
        <v>203</v>
      </c>
      <c r="K12" s="2">
        <f t="shared" si="1"/>
        <v>3</v>
      </c>
      <c r="L12" s="2"/>
      <c r="M12" s="2"/>
      <c r="N12" s="2"/>
      <c r="O12" s="2">
        <f t="shared" si="2"/>
        <v>1</v>
      </c>
      <c r="P12" s="2">
        <f t="shared" si="3"/>
        <v>1</v>
      </c>
      <c r="Q12" s="2">
        <f t="shared" si="4"/>
        <v>1</v>
      </c>
      <c r="R12" s="2">
        <f t="shared" si="5"/>
        <v>0</v>
      </c>
      <c r="S12" s="2">
        <f t="shared" si="6"/>
        <v>0</v>
      </c>
      <c r="T12" s="2">
        <f t="shared" si="7"/>
        <v>3</v>
      </c>
      <c r="U12" s="22">
        <f t="shared" si="8"/>
        <v>203</v>
      </c>
      <c r="V12" s="41" t="s">
        <v>629</v>
      </c>
    </row>
    <row r="13" spans="1:22">
      <c r="A13" s="1" t="s">
        <v>103</v>
      </c>
      <c r="B13" s="1" t="s">
        <v>104</v>
      </c>
      <c r="C13" s="22">
        <v>53</v>
      </c>
      <c r="D13" s="24"/>
      <c r="E13" s="2">
        <v>41</v>
      </c>
      <c r="F13" s="23"/>
      <c r="G13" s="23">
        <v>92</v>
      </c>
      <c r="H13" s="24">
        <f>MAX(F13:G13)</f>
        <v>92</v>
      </c>
      <c r="I13" s="22"/>
      <c r="J13" s="22">
        <f t="shared" si="0"/>
        <v>186</v>
      </c>
      <c r="K13" s="2">
        <f t="shared" si="1"/>
        <v>3</v>
      </c>
      <c r="L13" s="2"/>
      <c r="M13" s="2"/>
      <c r="N13" s="2"/>
      <c r="O13" s="2">
        <f t="shared" si="2"/>
        <v>1</v>
      </c>
      <c r="P13" s="2">
        <f t="shared" si="3"/>
        <v>0</v>
      </c>
      <c r="Q13" s="2">
        <f t="shared" si="4"/>
        <v>0</v>
      </c>
      <c r="R13" s="2">
        <f t="shared" si="5"/>
        <v>1</v>
      </c>
      <c r="S13" s="2">
        <f t="shared" si="6"/>
        <v>0</v>
      </c>
      <c r="T13" s="2">
        <f t="shared" si="7"/>
        <v>2</v>
      </c>
      <c r="U13" s="22">
        <f t="shared" si="8"/>
        <v>186</v>
      </c>
      <c r="V13" s="52" t="s">
        <v>635</v>
      </c>
    </row>
    <row r="14" spans="1:22">
      <c r="A14" s="13" t="s">
        <v>206</v>
      </c>
      <c r="B14" s="13" t="s">
        <v>8</v>
      </c>
      <c r="C14" s="22">
        <v>86</v>
      </c>
      <c r="D14" s="24"/>
      <c r="E14" s="2"/>
      <c r="F14" s="23"/>
      <c r="G14" s="23"/>
      <c r="H14" s="24"/>
      <c r="I14" s="22">
        <v>80</v>
      </c>
      <c r="J14" s="22">
        <f t="shared" si="0"/>
        <v>166</v>
      </c>
      <c r="K14" s="2">
        <f t="shared" si="1"/>
        <v>2</v>
      </c>
      <c r="L14" s="2"/>
      <c r="M14" s="2"/>
      <c r="N14" s="2"/>
      <c r="O14" s="2">
        <f t="shared" si="2"/>
        <v>1</v>
      </c>
      <c r="P14" s="2">
        <f t="shared" si="3"/>
        <v>0</v>
      </c>
      <c r="Q14" s="2">
        <f t="shared" si="4"/>
        <v>0</v>
      </c>
      <c r="R14" s="2">
        <f t="shared" si="5"/>
        <v>0</v>
      </c>
      <c r="S14" s="2">
        <f t="shared" si="6"/>
        <v>1</v>
      </c>
      <c r="T14" s="2">
        <f t="shared" si="7"/>
        <v>2</v>
      </c>
      <c r="U14" s="22">
        <f t="shared" si="8"/>
        <v>166</v>
      </c>
      <c r="V14" s="52" t="s">
        <v>635</v>
      </c>
    </row>
    <row r="15" spans="1:22">
      <c r="A15" s="11" t="s">
        <v>18</v>
      </c>
      <c r="B15" s="11" t="s">
        <v>17</v>
      </c>
      <c r="C15" s="27">
        <v>93</v>
      </c>
      <c r="D15" s="24">
        <v>62</v>
      </c>
      <c r="E15" s="2"/>
      <c r="F15" s="23"/>
      <c r="G15" s="23"/>
      <c r="H15" s="24"/>
      <c r="I15" s="65">
        <v>82</v>
      </c>
      <c r="J15" s="22">
        <f t="shared" si="0"/>
        <v>237</v>
      </c>
      <c r="K15" s="2">
        <f t="shared" si="1"/>
        <v>3</v>
      </c>
      <c r="L15" s="2"/>
      <c r="M15" s="2"/>
      <c r="N15" s="2"/>
      <c r="O15" s="2">
        <f t="shared" si="2"/>
        <v>1</v>
      </c>
      <c r="P15" s="2">
        <f t="shared" si="3"/>
        <v>1</v>
      </c>
      <c r="Q15" s="2">
        <f t="shared" si="4"/>
        <v>0</v>
      </c>
      <c r="R15" s="2">
        <f t="shared" si="5"/>
        <v>0</v>
      </c>
      <c r="S15" s="2">
        <f t="shared" si="6"/>
        <v>1</v>
      </c>
      <c r="T15" s="2">
        <f t="shared" si="7"/>
        <v>3</v>
      </c>
      <c r="U15" s="22">
        <f t="shared" si="8"/>
        <v>237</v>
      </c>
      <c r="V15" s="66" t="s">
        <v>629</v>
      </c>
    </row>
    <row r="16" spans="1:22">
      <c r="A16" s="2" t="s">
        <v>20</v>
      </c>
      <c r="B16" s="2" t="s">
        <v>21</v>
      </c>
      <c r="C16" s="27">
        <v>55</v>
      </c>
      <c r="D16" s="24">
        <v>34</v>
      </c>
      <c r="E16" s="2"/>
      <c r="F16" s="23"/>
      <c r="G16" s="2"/>
      <c r="H16" s="24"/>
      <c r="I16" s="22">
        <v>37.607142857142861</v>
      </c>
      <c r="J16" s="22">
        <f t="shared" si="0"/>
        <v>126.60714285714286</v>
      </c>
      <c r="K16" s="2">
        <f t="shared" si="1"/>
        <v>3</v>
      </c>
      <c r="L16" s="2"/>
      <c r="M16" s="2"/>
      <c r="N16" s="2"/>
      <c r="O16" s="2">
        <f t="shared" si="2"/>
        <v>1</v>
      </c>
      <c r="P16" s="2">
        <f t="shared" si="3"/>
        <v>0</v>
      </c>
      <c r="Q16" s="2">
        <f t="shared" si="4"/>
        <v>0</v>
      </c>
      <c r="R16" s="2">
        <f t="shared" si="5"/>
        <v>0</v>
      </c>
      <c r="S16" s="2">
        <f t="shared" si="6"/>
        <v>0</v>
      </c>
      <c r="T16" s="2">
        <f t="shared" si="7"/>
        <v>1</v>
      </c>
      <c r="U16" s="22">
        <f t="shared" si="8"/>
        <v>126.60714285714286</v>
      </c>
      <c r="V16" s="2" t="s">
        <v>634</v>
      </c>
    </row>
    <row r="17" spans="1:22">
      <c r="A17" s="1" t="s">
        <v>90</v>
      </c>
      <c r="B17" s="1" t="s">
        <v>91</v>
      </c>
      <c r="C17" s="27">
        <v>63</v>
      </c>
      <c r="D17" s="24">
        <v>8</v>
      </c>
      <c r="E17" s="2"/>
      <c r="F17" s="23"/>
      <c r="G17" s="23"/>
      <c r="H17" s="24"/>
      <c r="I17" s="22">
        <v>34</v>
      </c>
      <c r="J17" s="22">
        <f t="shared" si="0"/>
        <v>105</v>
      </c>
      <c r="K17" s="2">
        <f t="shared" si="1"/>
        <v>3</v>
      </c>
      <c r="L17" s="2"/>
      <c r="M17" s="2"/>
      <c r="N17" s="2"/>
      <c r="O17" s="2">
        <f t="shared" si="2"/>
        <v>1</v>
      </c>
      <c r="P17" s="2">
        <f t="shared" si="3"/>
        <v>0</v>
      </c>
      <c r="Q17" s="2">
        <f t="shared" si="4"/>
        <v>0</v>
      </c>
      <c r="R17" s="2">
        <f t="shared" si="5"/>
        <v>0</v>
      </c>
      <c r="S17" s="2">
        <f t="shared" si="6"/>
        <v>0</v>
      </c>
      <c r="T17" s="2">
        <f t="shared" si="7"/>
        <v>1</v>
      </c>
      <c r="U17" s="22">
        <f t="shared" si="8"/>
        <v>105</v>
      </c>
      <c r="V17" s="2" t="s">
        <v>634</v>
      </c>
    </row>
    <row r="18" spans="1:22">
      <c r="A18" s="11" t="s">
        <v>202</v>
      </c>
      <c r="B18" s="11" t="s">
        <v>10</v>
      </c>
      <c r="C18" s="27">
        <v>66</v>
      </c>
      <c r="D18" s="24"/>
      <c r="E18" s="2"/>
      <c r="F18" s="23"/>
      <c r="G18" s="23"/>
      <c r="H18" s="24"/>
      <c r="I18" s="22">
        <v>31.666666666666668</v>
      </c>
      <c r="J18" s="22">
        <f t="shared" si="0"/>
        <v>97.666666666666671</v>
      </c>
      <c r="K18" s="2">
        <f t="shared" si="1"/>
        <v>2</v>
      </c>
      <c r="L18" s="2"/>
      <c r="M18" s="2"/>
      <c r="N18" s="2"/>
      <c r="O18" s="2">
        <f t="shared" si="2"/>
        <v>1</v>
      </c>
      <c r="P18" s="2">
        <f t="shared" si="3"/>
        <v>0</v>
      </c>
      <c r="Q18" s="2">
        <f t="shared" si="4"/>
        <v>0</v>
      </c>
      <c r="R18" s="2">
        <f t="shared" si="5"/>
        <v>0</v>
      </c>
      <c r="S18" s="2">
        <f t="shared" si="6"/>
        <v>0</v>
      </c>
      <c r="T18" s="2">
        <f t="shared" si="7"/>
        <v>1</v>
      </c>
      <c r="U18" s="22">
        <f t="shared" si="8"/>
        <v>97.666666666666671</v>
      </c>
      <c r="V18" s="2" t="s">
        <v>634</v>
      </c>
    </row>
    <row r="19" spans="1:22">
      <c r="A19" s="11" t="s">
        <v>192</v>
      </c>
      <c r="B19" s="11" t="s">
        <v>36</v>
      </c>
      <c r="C19" s="27">
        <v>18</v>
      </c>
      <c r="D19" s="24"/>
      <c r="E19" s="2">
        <v>13</v>
      </c>
      <c r="F19" s="23">
        <v>62</v>
      </c>
      <c r="G19" s="23">
        <v>0</v>
      </c>
      <c r="H19" s="24">
        <f>MAX(F19:G19)</f>
        <v>62</v>
      </c>
      <c r="I19" s="22"/>
      <c r="J19" s="22">
        <f t="shared" si="0"/>
        <v>93</v>
      </c>
      <c r="K19" s="2">
        <f t="shared" si="1"/>
        <v>3</v>
      </c>
      <c r="L19" s="2"/>
      <c r="M19" s="2"/>
      <c r="N19" s="2"/>
      <c r="O19" s="2">
        <f t="shared" si="2"/>
        <v>0</v>
      </c>
      <c r="P19" s="2">
        <f t="shared" si="3"/>
        <v>0</v>
      </c>
      <c r="Q19" s="2">
        <f t="shared" si="4"/>
        <v>0</v>
      </c>
      <c r="R19" s="2">
        <f t="shared" si="5"/>
        <v>1</v>
      </c>
      <c r="S19" s="2">
        <f t="shared" si="6"/>
        <v>0</v>
      </c>
      <c r="T19" s="2">
        <f t="shared" si="7"/>
        <v>1</v>
      </c>
      <c r="U19" s="22">
        <f t="shared" si="8"/>
        <v>93</v>
      </c>
      <c r="V19" s="2" t="s">
        <v>634</v>
      </c>
    </row>
    <row r="20" spans="1:22">
      <c r="A20" s="11" t="s">
        <v>207</v>
      </c>
      <c r="B20" s="11" t="s">
        <v>148</v>
      </c>
      <c r="C20" s="22"/>
      <c r="D20" s="2"/>
      <c r="E20" s="2"/>
      <c r="F20" s="23">
        <v>77</v>
      </c>
      <c r="G20" s="23"/>
      <c r="H20" s="24">
        <f>MAX(F20:G20)</f>
        <v>77</v>
      </c>
      <c r="I20" s="22"/>
      <c r="J20" s="22">
        <f t="shared" si="0"/>
        <v>77</v>
      </c>
      <c r="K20" s="2">
        <f t="shared" si="1"/>
        <v>1</v>
      </c>
      <c r="L20" s="2"/>
      <c r="M20" s="2"/>
      <c r="N20" s="2"/>
      <c r="O20" s="2">
        <f t="shared" si="2"/>
        <v>0</v>
      </c>
      <c r="P20" s="2">
        <f t="shared" si="3"/>
        <v>0</v>
      </c>
      <c r="Q20" s="2">
        <f t="shared" si="4"/>
        <v>0</v>
      </c>
      <c r="R20" s="2">
        <f t="shared" si="5"/>
        <v>1</v>
      </c>
      <c r="S20" s="2">
        <f t="shared" si="6"/>
        <v>0</v>
      </c>
      <c r="T20" s="2">
        <f t="shared" si="7"/>
        <v>1</v>
      </c>
      <c r="U20" s="22">
        <f t="shared" si="8"/>
        <v>77</v>
      </c>
      <c r="V20" s="2" t="s">
        <v>634</v>
      </c>
    </row>
    <row r="21" spans="1:22">
      <c r="A21" s="3" t="s">
        <v>82</v>
      </c>
      <c r="B21" s="3" t="s">
        <v>8</v>
      </c>
      <c r="C21" s="27">
        <v>62</v>
      </c>
      <c r="D21" s="24"/>
      <c r="E21" s="2"/>
      <c r="F21" s="23"/>
      <c r="G21" s="23"/>
      <c r="H21" s="24"/>
      <c r="I21" s="22"/>
      <c r="J21" s="22">
        <f t="shared" si="0"/>
        <v>62</v>
      </c>
      <c r="K21" s="2">
        <f t="shared" si="1"/>
        <v>1</v>
      </c>
      <c r="L21" s="2"/>
      <c r="M21" s="2"/>
      <c r="N21" s="2"/>
      <c r="O21" s="2">
        <f t="shared" si="2"/>
        <v>1</v>
      </c>
      <c r="P21" s="2">
        <f t="shared" si="3"/>
        <v>0</v>
      </c>
      <c r="Q21" s="2">
        <f t="shared" si="4"/>
        <v>0</v>
      </c>
      <c r="R21" s="2">
        <f t="shared" si="5"/>
        <v>0</v>
      </c>
      <c r="S21" s="2">
        <f t="shared" si="6"/>
        <v>0</v>
      </c>
      <c r="T21" s="2">
        <f t="shared" si="7"/>
        <v>1</v>
      </c>
      <c r="U21" s="22">
        <f t="shared" si="8"/>
        <v>62</v>
      </c>
      <c r="V21" s="2" t="s">
        <v>634</v>
      </c>
    </row>
    <row r="22" spans="1:22">
      <c r="A22" s="7" t="s">
        <v>85</v>
      </c>
      <c r="B22" s="7" t="s">
        <v>86</v>
      </c>
      <c r="C22" s="22">
        <v>55</v>
      </c>
      <c r="D22" s="2"/>
      <c r="E22" s="2"/>
      <c r="F22" s="23"/>
      <c r="G22" s="23"/>
      <c r="H22" s="24"/>
      <c r="I22" s="22"/>
      <c r="J22" s="22">
        <f t="shared" si="0"/>
        <v>55</v>
      </c>
      <c r="K22" s="2">
        <f t="shared" si="1"/>
        <v>1</v>
      </c>
      <c r="L22" s="2"/>
      <c r="M22" s="2"/>
      <c r="N22" s="2"/>
      <c r="O22" s="2">
        <f t="shared" si="2"/>
        <v>1</v>
      </c>
      <c r="P22" s="2">
        <f t="shared" si="3"/>
        <v>0</v>
      </c>
      <c r="Q22" s="2">
        <f t="shared" si="4"/>
        <v>0</v>
      </c>
      <c r="R22" s="2">
        <f t="shared" si="5"/>
        <v>0</v>
      </c>
      <c r="S22" s="2">
        <f t="shared" si="6"/>
        <v>0</v>
      </c>
      <c r="T22" s="2">
        <f t="shared" si="7"/>
        <v>1</v>
      </c>
      <c r="U22" s="22">
        <f t="shared" si="8"/>
        <v>55</v>
      </c>
      <c r="V22" s="2" t="s">
        <v>634</v>
      </c>
    </row>
    <row r="23" spans="1:22">
      <c r="A23" s="14" t="s">
        <v>470</v>
      </c>
      <c r="B23" s="3" t="s">
        <v>33</v>
      </c>
      <c r="C23" s="42">
        <v>16</v>
      </c>
      <c r="D23" s="41">
        <v>6</v>
      </c>
      <c r="E23" s="2"/>
      <c r="F23" s="23"/>
      <c r="G23" s="23"/>
      <c r="H23" s="24"/>
      <c r="I23" s="2">
        <v>15</v>
      </c>
      <c r="J23" s="22">
        <f t="shared" si="0"/>
        <v>37</v>
      </c>
      <c r="K23" s="2">
        <f t="shared" si="1"/>
        <v>3</v>
      </c>
      <c r="L23" s="2"/>
      <c r="M23" s="2"/>
      <c r="N23" s="2"/>
      <c r="O23" s="2">
        <f t="shared" si="2"/>
        <v>0</v>
      </c>
      <c r="P23" s="2">
        <f t="shared" si="3"/>
        <v>0</v>
      </c>
      <c r="Q23" s="2">
        <f t="shared" si="4"/>
        <v>0</v>
      </c>
      <c r="R23" s="2">
        <f t="shared" si="5"/>
        <v>0</v>
      </c>
      <c r="S23" s="2">
        <f t="shared" si="6"/>
        <v>0</v>
      </c>
      <c r="T23" s="2">
        <f t="shared" si="7"/>
        <v>0</v>
      </c>
      <c r="U23" s="22">
        <f t="shared" si="8"/>
        <v>37</v>
      </c>
      <c r="V23" s="2" t="s">
        <v>634</v>
      </c>
    </row>
    <row r="24" spans="1:22" s="35" customFormat="1">
      <c r="A24" s="39" t="s">
        <v>437</v>
      </c>
      <c r="B24" s="39" t="s">
        <v>48</v>
      </c>
      <c r="C24" s="33"/>
      <c r="D24" s="32"/>
      <c r="E24" s="32"/>
      <c r="F24" s="34"/>
      <c r="G24" s="34"/>
      <c r="H24" s="38"/>
      <c r="I24" s="33">
        <v>6.666666666666667</v>
      </c>
      <c r="J24" s="33">
        <f t="shared" si="0"/>
        <v>6.666666666666667</v>
      </c>
      <c r="K24" s="32">
        <f t="shared" si="1"/>
        <v>1</v>
      </c>
      <c r="L24" s="32"/>
      <c r="M24" s="32"/>
      <c r="N24" s="32"/>
      <c r="O24" s="32">
        <f t="shared" si="2"/>
        <v>0</v>
      </c>
      <c r="P24" s="32">
        <f t="shared" si="3"/>
        <v>0</v>
      </c>
      <c r="Q24" s="32">
        <f t="shared" si="4"/>
        <v>0</v>
      </c>
      <c r="R24" s="32">
        <f t="shared" si="5"/>
        <v>0</v>
      </c>
      <c r="S24" s="32">
        <f t="shared" si="6"/>
        <v>0</v>
      </c>
      <c r="T24" s="32">
        <f t="shared" si="7"/>
        <v>0</v>
      </c>
      <c r="U24" s="33">
        <f t="shared" si="8"/>
        <v>6.666666666666667</v>
      </c>
      <c r="V24" s="32" t="s">
        <v>565</v>
      </c>
    </row>
    <row r="25" spans="1:22">
      <c r="A25" s="14" t="s">
        <v>468</v>
      </c>
      <c r="B25" s="3" t="s">
        <v>469</v>
      </c>
      <c r="C25" s="22"/>
      <c r="D25" s="2"/>
      <c r="E25" s="2"/>
      <c r="F25" s="23">
        <v>0</v>
      </c>
      <c r="G25" s="23">
        <v>0</v>
      </c>
      <c r="H25" s="24">
        <f>MAX(F25:G25)</f>
        <v>0</v>
      </c>
      <c r="I25" s="2"/>
      <c r="J25" s="22">
        <f t="shared" si="0"/>
        <v>0</v>
      </c>
      <c r="K25" s="2">
        <f t="shared" si="1"/>
        <v>1</v>
      </c>
      <c r="L25" s="2"/>
      <c r="M25" s="2"/>
      <c r="N25" s="2"/>
      <c r="O25" s="2">
        <f t="shared" si="2"/>
        <v>0</v>
      </c>
      <c r="P25" s="2">
        <f t="shared" si="3"/>
        <v>0</v>
      </c>
      <c r="Q25" s="2">
        <f t="shared" si="4"/>
        <v>0</v>
      </c>
      <c r="R25" s="2">
        <f t="shared" si="5"/>
        <v>0</v>
      </c>
      <c r="S25" s="2">
        <f t="shared" si="6"/>
        <v>0</v>
      </c>
      <c r="T25" s="2">
        <f t="shared" si="7"/>
        <v>0</v>
      </c>
      <c r="U25" s="22">
        <f t="shared" si="8"/>
        <v>0</v>
      </c>
      <c r="V25" s="2" t="s">
        <v>634</v>
      </c>
    </row>
    <row r="26" spans="1:22">
      <c r="A26" s="1" t="s">
        <v>79</v>
      </c>
      <c r="B26" s="1" t="s">
        <v>80</v>
      </c>
      <c r="C26" s="27"/>
      <c r="D26" s="24"/>
      <c r="E26" s="2"/>
      <c r="F26" s="24"/>
      <c r="G26" s="2"/>
      <c r="H26" s="24"/>
      <c r="I26" s="22"/>
      <c r="J26" s="22">
        <f t="shared" si="0"/>
        <v>0</v>
      </c>
      <c r="K26" s="2">
        <f t="shared" si="1"/>
        <v>0</v>
      </c>
      <c r="L26" s="2"/>
      <c r="M26" s="2"/>
      <c r="N26" s="2"/>
      <c r="O26" s="2">
        <f t="shared" si="2"/>
        <v>0</v>
      </c>
      <c r="P26" s="2">
        <f t="shared" si="3"/>
        <v>0</v>
      </c>
      <c r="Q26" s="2">
        <f t="shared" si="4"/>
        <v>0</v>
      </c>
      <c r="R26" s="2">
        <f t="shared" si="5"/>
        <v>0</v>
      </c>
      <c r="S26" s="2">
        <f t="shared" si="6"/>
        <v>0</v>
      </c>
      <c r="T26" s="2">
        <f t="shared" si="7"/>
        <v>0</v>
      </c>
      <c r="U26" s="22">
        <f t="shared" si="8"/>
        <v>0</v>
      </c>
      <c r="V26" s="2" t="s">
        <v>634</v>
      </c>
    </row>
    <row r="27" spans="1:22">
      <c r="A27" s="5" t="s">
        <v>431</v>
      </c>
      <c r="B27" s="5" t="s">
        <v>50</v>
      </c>
      <c r="C27" s="22"/>
      <c r="D27" s="2"/>
      <c r="E27" s="2"/>
      <c r="F27" s="23"/>
      <c r="G27" s="23"/>
      <c r="H27" s="24"/>
      <c r="I27" s="22"/>
      <c r="J27" s="22">
        <f t="shared" si="0"/>
        <v>0</v>
      </c>
      <c r="K27" s="2">
        <f t="shared" si="1"/>
        <v>0</v>
      </c>
      <c r="L27" s="2"/>
      <c r="M27" s="2"/>
      <c r="N27" s="2"/>
      <c r="O27" s="2">
        <f t="shared" si="2"/>
        <v>0</v>
      </c>
      <c r="P27" s="2">
        <f t="shared" si="3"/>
        <v>0</v>
      </c>
      <c r="Q27" s="2">
        <f t="shared" si="4"/>
        <v>0</v>
      </c>
      <c r="R27" s="2">
        <f t="shared" si="5"/>
        <v>0</v>
      </c>
      <c r="S27" s="2">
        <f t="shared" si="6"/>
        <v>0</v>
      </c>
      <c r="T27" s="2">
        <f t="shared" si="7"/>
        <v>0</v>
      </c>
      <c r="U27" s="22">
        <f t="shared" si="8"/>
        <v>0</v>
      </c>
      <c r="V27" s="2" t="s">
        <v>634</v>
      </c>
    </row>
    <row r="28" spans="1:22">
      <c r="A28" s="11" t="s">
        <v>184</v>
      </c>
      <c r="B28" s="11" t="s">
        <v>185</v>
      </c>
      <c r="C28" s="27"/>
      <c r="D28" s="24"/>
      <c r="E28" s="2"/>
      <c r="F28" s="24"/>
      <c r="G28" s="23"/>
      <c r="H28" s="24"/>
      <c r="I28" s="22"/>
      <c r="J28" s="22">
        <f t="shared" si="0"/>
        <v>0</v>
      </c>
      <c r="K28" s="2">
        <f t="shared" si="1"/>
        <v>0</v>
      </c>
      <c r="L28" s="2"/>
      <c r="M28" s="2"/>
      <c r="N28" s="2"/>
      <c r="O28" s="2">
        <f t="shared" si="2"/>
        <v>0</v>
      </c>
      <c r="P28" s="2">
        <f t="shared" si="3"/>
        <v>0</v>
      </c>
      <c r="Q28" s="2">
        <f t="shared" si="4"/>
        <v>0</v>
      </c>
      <c r="R28" s="2">
        <f t="shared" si="5"/>
        <v>0</v>
      </c>
      <c r="S28" s="2">
        <f t="shared" si="6"/>
        <v>0</v>
      </c>
      <c r="T28" s="2">
        <f t="shared" si="7"/>
        <v>0</v>
      </c>
      <c r="U28" s="22">
        <f t="shared" si="8"/>
        <v>0</v>
      </c>
      <c r="V28" s="2" t="s">
        <v>634</v>
      </c>
    </row>
    <row r="29" spans="1:22">
      <c r="A29" s="5" t="s">
        <v>430</v>
      </c>
      <c r="B29" s="5" t="s">
        <v>48</v>
      </c>
      <c r="C29" s="22"/>
      <c r="D29" s="2"/>
      <c r="E29" s="2"/>
      <c r="F29" s="24"/>
      <c r="G29" s="23"/>
      <c r="H29" s="24"/>
      <c r="I29" s="22"/>
      <c r="J29" s="22">
        <f t="shared" si="0"/>
        <v>0</v>
      </c>
      <c r="K29" s="2">
        <f t="shared" si="1"/>
        <v>0</v>
      </c>
      <c r="L29" s="2"/>
      <c r="M29" s="2"/>
      <c r="N29" s="2"/>
      <c r="O29" s="2">
        <f t="shared" si="2"/>
        <v>0</v>
      </c>
      <c r="P29" s="2">
        <f t="shared" si="3"/>
        <v>0</v>
      </c>
      <c r="Q29" s="2">
        <f t="shared" si="4"/>
        <v>0</v>
      </c>
      <c r="R29" s="2">
        <f t="shared" si="5"/>
        <v>0</v>
      </c>
      <c r="S29" s="2">
        <f t="shared" si="6"/>
        <v>0</v>
      </c>
      <c r="T29" s="2">
        <f t="shared" si="7"/>
        <v>0</v>
      </c>
      <c r="U29" s="22">
        <f t="shared" si="8"/>
        <v>0</v>
      </c>
      <c r="V29" s="2" t="s">
        <v>634</v>
      </c>
    </row>
    <row r="30" spans="1:22" s="35" customFormat="1">
      <c r="A30" s="7" t="s">
        <v>435</v>
      </c>
      <c r="B30" s="7" t="s">
        <v>19</v>
      </c>
      <c r="C30" s="22"/>
      <c r="D30" s="2"/>
      <c r="E30" s="2"/>
      <c r="F30" s="23"/>
      <c r="G30" s="23"/>
      <c r="H30" s="24"/>
      <c r="I30" s="22"/>
      <c r="J30" s="22">
        <f t="shared" si="0"/>
        <v>0</v>
      </c>
      <c r="K30" s="2">
        <f t="shared" si="1"/>
        <v>0</v>
      </c>
      <c r="L30" s="2"/>
      <c r="M30" s="2"/>
      <c r="N30" s="2"/>
      <c r="O30" s="2">
        <f t="shared" si="2"/>
        <v>0</v>
      </c>
      <c r="P30" s="2">
        <f t="shared" si="3"/>
        <v>0</v>
      </c>
      <c r="Q30" s="2">
        <f t="shared" si="4"/>
        <v>0</v>
      </c>
      <c r="R30" s="2">
        <f t="shared" si="5"/>
        <v>0</v>
      </c>
      <c r="S30" s="2">
        <f t="shared" si="6"/>
        <v>0</v>
      </c>
      <c r="T30" s="2">
        <f t="shared" si="7"/>
        <v>0</v>
      </c>
      <c r="U30" s="22">
        <f t="shared" si="8"/>
        <v>0</v>
      </c>
      <c r="V30" s="2" t="s">
        <v>634</v>
      </c>
    </row>
    <row r="31" spans="1:22">
      <c r="A31" s="1" t="s">
        <v>22</v>
      </c>
      <c r="B31" s="1" t="s">
        <v>23</v>
      </c>
      <c r="C31" s="27"/>
      <c r="D31" s="24"/>
      <c r="E31" s="2"/>
      <c r="F31" s="23"/>
      <c r="G31" s="23"/>
      <c r="H31" s="24"/>
      <c r="I31" s="22"/>
      <c r="J31" s="22">
        <f t="shared" si="0"/>
        <v>0</v>
      </c>
      <c r="K31" s="2">
        <f t="shared" si="1"/>
        <v>0</v>
      </c>
      <c r="L31" s="2"/>
      <c r="M31" s="2"/>
      <c r="N31" s="2"/>
      <c r="O31" s="2">
        <f t="shared" si="2"/>
        <v>0</v>
      </c>
      <c r="P31" s="2">
        <f t="shared" si="3"/>
        <v>0</v>
      </c>
      <c r="Q31" s="2">
        <f t="shared" si="4"/>
        <v>0</v>
      </c>
      <c r="R31" s="2">
        <f t="shared" si="5"/>
        <v>0</v>
      </c>
      <c r="S31" s="2">
        <f t="shared" si="6"/>
        <v>0</v>
      </c>
      <c r="T31" s="2">
        <f t="shared" si="7"/>
        <v>0</v>
      </c>
      <c r="U31" s="22">
        <f t="shared" si="8"/>
        <v>0</v>
      </c>
      <c r="V31" s="2" t="s">
        <v>634</v>
      </c>
    </row>
    <row r="32" spans="1:22">
      <c r="A32" s="7" t="s">
        <v>24</v>
      </c>
      <c r="B32" s="7" t="s">
        <v>25</v>
      </c>
      <c r="C32" s="27"/>
      <c r="D32" s="24"/>
      <c r="E32" s="2"/>
      <c r="F32" s="23"/>
      <c r="G32" s="23"/>
      <c r="H32" s="24"/>
      <c r="I32" s="22"/>
      <c r="J32" s="22">
        <f t="shared" si="0"/>
        <v>0</v>
      </c>
      <c r="K32" s="2">
        <f t="shared" si="1"/>
        <v>0</v>
      </c>
      <c r="L32" s="2"/>
      <c r="M32" s="2"/>
      <c r="N32" s="2"/>
      <c r="O32" s="2">
        <f t="shared" si="2"/>
        <v>0</v>
      </c>
      <c r="P32" s="2">
        <f t="shared" si="3"/>
        <v>0</v>
      </c>
      <c r="Q32" s="2">
        <f t="shared" si="4"/>
        <v>0</v>
      </c>
      <c r="R32" s="2">
        <f t="shared" si="5"/>
        <v>0</v>
      </c>
      <c r="S32" s="2">
        <f t="shared" si="6"/>
        <v>0</v>
      </c>
      <c r="T32" s="2">
        <f t="shared" si="7"/>
        <v>0</v>
      </c>
      <c r="U32" s="22">
        <f t="shared" si="8"/>
        <v>0</v>
      </c>
      <c r="V32" s="2" t="s">
        <v>634</v>
      </c>
    </row>
    <row r="33" spans="1:22" customFormat="1">
      <c r="A33" s="7" t="s">
        <v>28</v>
      </c>
      <c r="B33" s="7" t="s">
        <v>25</v>
      </c>
      <c r="C33" s="27"/>
      <c r="D33" s="24"/>
      <c r="E33" s="1"/>
      <c r="F33" s="23"/>
      <c r="G33" s="23"/>
      <c r="H33" s="24"/>
      <c r="I33" s="24"/>
      <c r="J33" s="22">
        <f t="shared" si="0"/>
        <v>0</v>
      </c>
      <c r="K33" s="2">
        <f t="shared" si="1"/>
        <v>0</v>
      </c>
      <c r="L33" s="1"/>
      <c r="M33" s="1"/>
      <c r="N33" s="1"/>
      <c r="O33" s="2">
        <f t="shared" si="2"/>
        <v>0</v>
      </c>
      <c r="P33" s="2">
        <f t="shared" si="3"/>
        <v>0</v>
      </c>
      <c r="Q33" s="2">
        <f t="shared" si="4"/>
        <v>0</v>
      </c>
      <c r="R33" s="2">
        <f t="shared" si="5"/>
        <v>0</v>
      </c>
      <c r="S33" s="2">
        <f t="shared" si="6"/>
        <v>0</v>
      </c>
      <c r="T33" s="2">
        <f t="shared" si="7"/>
        <v>0</v>
      </c>
      <c r="U33" s="22">
        <f t="shared" si="8"/>
        <v>0</v>
      </c>
      <c r="V33" s="2" t="s">
        <v>634</v>
      </c>
    </row>
    <row r="34" spans="1:22">
      <c r="A34" s="10" t="s">
        <v>189</v>
      </c>
      <c r="B34" s="10" t="s">
        <v>190</v>
      </c>
      <c r="C34" s="27"/>
      <c r="D34" s="24"/>
      <c r="E34" s="2"/>
      <c r="F34" s="23"/>
      <c r="G34" s="23"/>
      <c r="H34" s="24"/>
      <c r="I34" s="22"/>
      <c r="J34" s="22">
        <f t="shared" ref="J34:J58" si="9">SUM(C34:E34,H34:I34)</f>
        <v>0</v>
      </c>
      <c r="K34" s="2">
        <f t="shared" ref="K34:K58" si="10">COUNT(C34:E34,H34:I34)</f>
        <v>0</v>
      </c>
      <c r="L34" s="2"/>
      <c r="M34" s="2"/>
      <c r="N34" s="2"/>
      <c r="O34" s="2">
        <f t="shared" ref="O34:O58" si="11">IF(C34&gt;=50,1,0)</f>
        <v>0</v>
      </c>
      <c r="P34" s="2">
        <f t="shared" ref="P34:P58" si="12">IF(D34&gt;=38,1,0)</f>
        <v>0</v>
      </c>
      <c r="Q34" s="2">
        <f t="shared" ref="Q34:Q58" si="13">IF(E34&gt;=50,1,0)</f>
        <v>0</v>
      </c>
      <c r="R34" s="2">
        <f t="shared" ref="R34:R58" si="14">IF(H34&gt;=60,1,0)</f>
        <v>0</v>
      </c>
      <c r="S34" s="2">
        <f t="shared" ref="S34:S58" si="15">IF(I34&gt;=50,1,0)</f>
        <v>0</v>
      </c>
      <c r="T34" s="2">
        <f t="shared" ref="T34:T58" si="16">SUM(O34:S34)</f>
        <v>0</v>
      </c>
      <c r="U34" s="22">
        <f t="shared" si="8"/>
        <v>0</v>
      </c>
      <c r="V34" s="2" t="s">
        <v>634</v>
      </c>
    </row>
    <row r="35" spans="1:22">
      <c r="A35" s="3" t="s">
        <v>83</v>
      </c>
      <c r="B35" s="3" t="s">
        <v>34</v>
      </c>
      <c r="C35" s="27"/>
      <c r="D35" s="24"/>
      <c r="E35" s="2"/>
      <c r="F35" s="23"/>
      <c r="G35" s="23"/>
      <c r="H35" s="24"/>
      <c r="I35" s="22"/>
      <c r="J35" s="22">
        <f t="shared" si="9"/>
        <v>0</v>
      </c>
      <c r="K35" s="2">
        <f t="shared" si="10"/>
        <v>0</v>
      </c>
      <c r="L35" s="2"/>
      <c r="M35" s="2"/>
      <c r="N35" s="2"/>
      <c r="O35" s="2">
        <f t="shared" si="11"/>
        <v>0</v>
      </c>
      <c r="P35" s="2">
        <f t="shared" si="12"/>
        <v>0</v>
      </c>
      <c r="Q35" s="2">
        <f t="shared" si="13"/>
        <v>0</v>
      </c>
      <c r="R35" s="2">
        <f t="shared" si="14"/>
        <v>0</v>
      </c>
      <c r="S35" s="2">
        <f t="shared" si="15"/>
        <v>0</v>
      </c>
      <c r="T35" s="2">
        <f t="shared" si="16"/>
        <v>0</v>
      </c>
      <c r="U35" s="22">
        <f t="shared" si="8"/>
        <v>0</v>
      </c>
      <c r="V35" s="2" t="s">
        <v>634</v>
      </c>
    </row>
    <row r="36" spans="1:22">
      <c r="A36" s="5" t="s">
        <v>439</v>
      </c>
      <c r="B36" s="5" t="s">
        <v>10</v>
      </c>
      <c r="C36" s="22"/>
      <c r="D36" s="2"/>
      <c r="E36" s="2"/>
      <c r="F36" s="23"/>
      <c r="G36" s="23"/>
      <c r="H36" s="24"/>
      <c r="I36" s="22"/>
      <c r="J36" s="22">
        <f t="shared" si="9"/>
        <v>0</v>
      </c>
      <c r="K36" s="2">
        <f t="shared" si="10"/>
        <v>0</v>
      </c>
      <c r="L36" s="2"/>
      <c r="M36" s="2"/>
      <c r="N36" s="2"/>
      <c r="O36" s="2">
        <f t="shared" si="11"/>
        <v>0</v>
      </c>
      <c r="P36" s="2">
        <f t="shared" si="12"/>
        <v>0</v>
      </c>
      <c r="Q36" s="2">
        <f t="shared" si="13"/>
        <v>0</v>
      </c>
      <c r="R36" s="2">
        <f t="shared" si="14"/>
        <v>0</v>
      </c>
      <c r="S36" s="2">
        <f t="shared" si="15"/>
        <v>0</v>
      </c>
      <c r="T36" s="2">
        <f t="shared" si="16"/>
        <v>0</v>
      </c>
      <c r="U36" s="22">
        <f t="shared" si="8"/>
        <v>0</v>
      </c>
      <c r="V36" s="2" t="s">
        <v>634</v>
      </c>
    </row>
    <row r="37" spans="1:22">
      <c r="A37" s="10" t="s">
        <v>194</v>
      </c>
      <c r="B37" s="10" t="s">
        <v>115</v>
      </c>
      <c r="C37" s="27"/>
      <c r="D37" s="24"/>
      <c r="E37" s="2"/>
      <c r="F37" s="23"/>
      <c r="G37" s="23"/>
      <c r="H37" s="24"/>
      <c r="I37" s="22"/>
      <c r="J37" s="22">
        <f t="shared" si="9"/>
        <v>0</v>
      </c>
      <c r="K37" s="2">
        <f t="shared" si="10"/>
        <v>0</v>
      </c>
      <c r="L37" s="2"/>
      <c r="M37" s="2"/>
      <c r="N37" s="2"/>
      <c r="O37" s="2">
        <f t="shared" si="11"/>
        <v>0</v>
      </c>
      <c r="P37" s="2">
        <f t="shared" si="12"/>
        <v>0</v>
      </c>
      <c r="Q37" s="2">
        <f t="shared" si="13"/>
        <v>0</v>
      </c>
      <c r="R37" s="2">
        <f t="shared" si="14"/>
        <v>0</v>
      </c>
      <c r="S37" s="2">
        <f t="shared" si="15"/>
        <v>0</v>
      </c>
      <c r="T37" s="2">
        <f t="shared" si="16"/>
        <v>0</v>
      </c>
      <c r="U37" s="22">
        <f t="shared" si="8"/>
        <v>0</v>
      </c>
      <c r="V37" s="2" t="s">
        <v>634</v>
      </c>
    </row>
    <row r="38" spans="1:22">
      <c r="A38" s="3" t="s">
        <v>87</v>
      </c>
      <c r="B38" s="3" t="s">
        <v>88</v>
      </c>
      <c r="C38" s="27"/>
      <c r="D38" s="24"/>
      <c r="E38" s="2"/>
      <c r="F38" s="23"/>
      <c r="G38" s="23"/>
      <c r="H38" s="24"/>
      <c r="I38" s="22"/>
      <c r="J38" s="22">
        <f t="shared" si="9"/>
        <v>0</v>
      </c>
      <c r="K38" s="2">
        <f t="shared" si="10"/>
        <v>0</v>
      </c>
      <c r="L38" s="2"/>
      <c r="M38" s="2"/>
      <c r="N38" s="2"/>
      <c r="O38" s="2">
        <f t="shared" si="11"/>
        <v>0</v>
      </c>
      <c r="P38" s="2">
        <f t="shared" si="12"/>
        <v>0</v>
      </c>
      <c r="Q38" s="2">
        <f t="shared" si="13"/>
        <v>0</v>
      </c>
      <c r="R38" s="2">
        <f t="shared" si="14"/>
        <v>0</v>
      </c>
      <c r="S38" s="2">
        <f t="shared" si="15"/>
        <v>0</v>
      </c>
      <c r="T38" s="2">
        <f t="shared" si="16"/>
        <v>0</v>
      </c>
      <c r="U38" s="22">
        <f t="shared" si="8"/>
        <v>0</v>
      </c>
      <c r="V38" s="2" t="s">
        <v>634</v>
      </c>
    </row>
    <row r="39" spans="1:22">
      <c r="A39" s="28" t="s">
        <v>436</v>
      </c>
      <c r="B39" s="28" t="s">
        <v>91</v>
      </c>
      <c r="C39" s="22"/>
      <c r="D39" s="2"/>
      <c r="E39" s="2"/>
      <c r="F39" s="23"/>
      <c r="G39" s="23"/>
      <c r="H39" s="24"/>
      <c r="I39" s="22"/>
      <c r="J39" s="22">
        <f t="shared" si="9"/>
        <v>0</v>
      </c>
      <c r="K39" s="2">
        <f t="shared" si="10"/>
        <v>0</v>
      </c>
      <c r="L39" s="2"/>
      <c r="M39" s="2"/>
      <c r="N39" s="2"/>
      <c r="O39" s="2">
        <f t="shared" si="11"/>
        <v>0</v>
      </c>
      <c r="P39" s="2">
        <f t="shared" si="12"/>
        <v>0</v>
      </c>
      <c r="Q39" s="2">
        <f t="shared" si="13"/>
        <v>0</v>
      </c>
      <c r="R39" s="2">
        <f t="shared" si="14"/>
        <v>0</v>
      </c>
      <c r="S39" s="2">
        <f t="shared" si="15"/>
        <v>0</v>
      </c>
      <c r="T39" s="2">
        <f t="shared" si="16"/>
        <v>0</v>
      </c>
      <c r="U39" s="22">
        <f t="shared" si="8"/>
        <v>0</v>
      </c>
      <c r="V39" s="2" t="s">
        <v>634</v>
      </c>
    </row>
    <row r="40" spans="1:22">
      <c r="A40" s="13" t="s">
        <v>197</v>
      </c>
      <c r="B40" s="13" t="s">
        <v>191</v>
      </c>
      <c r="C40" s="22"/>
      <c r="D40" s="24"/>
      <c r="E40" s="2"/>
      <c r="F40" s="23"/>
      <c r="G40" s="23"/>
      <c r="H40" s="24"/>
      <c r="I40" s="22"/>
      <c r="J40" s="22">
        <f t="shared" si="9"/>
        <v>0</v>
      </c>
      <c r="K40" s="2">
        <f t="shared" si="10"/>
        <v>0</v>
      </c>
      <c r="L40" s="2"/>
      <c r="M40" s="2"/>
      <c r="N40" s="2"/>
      <c r="O40" s="2">
        <f t="shared" si="11"/>
        <v>0</v>
      </c>
      <c r="P40" s="2">
        <f t="shared" si="12"/>
        <v>0</v>
      </c>
      <c r="Q40" s="2">
        <f t="shared" si="13"/>
        <v>0</v>
      </c>
      <c r="R40" s="2">
        <f t="shared" si="14"/>
        <v>0</v>
      </c>
      <c r="S40" s="2">
        <f t="shared" si="15"/>
        <v>0</v>
      </c>
      <c r="T40" s="2">
        <f t="shared" si="16"/>
        <v>0</v>
      </c>
      <c r="U40" s="22">
        <f t="shared" si="8"/>
        <v>0</v>
      </c>
      <c r="V40" s="2" t="s">
        <v>634</v>
      </c>
    </row>
    <row r="41" spans="1:22">
      <c r="A41" s="5" t="s">
        <v>237</v>
      </c>
      <c r="B41" s="5" t="s">
        <v>99</v>
      </c>
      <c r="C41" s="22"/>
      <c r="D41" s="2"/>
      <c r="E41" s="2"/>
      <c r="F41" s="23"/>
      <c r="G41" s="23"/>
      <c r="H41" s="24"/>
      <c r="I41" s="22"/>
      <c r="J41" s="22">
        <f t="shared" si="9"/>
        <v>0</v>
      </c>
      <c r="K41" s="2">
        <f t="shared" si="10"/>
        <v>0</v>
      </c>
      <c r="L41" s="2"/>
      <c r="M41" s="2"/>
      <c r="N41" s="2"/>
      <c r="O41" s="2">
        <f t="shared" si="11"/>
        <v>0</v>
      </c>
      <c r="P41" s="2">
        <f t="shared" si="12"/>
        <v>0</v>
      </c>
      <c r="Q41" s="2">
        <f t="shared" si="13"/>
        <v>0</v>
      </c>
      <c r="R41" s="2">
        <f t="shared" si="14"/>
        <v>0</v>
      </c>
      <c r="S41" s="2">
        <f t="shared" si="15"/>
        <v>0</v>
      </c>
      <c r="T41" s="2">
        <f t="shared" si="16"/>
        <v>0</v>
      </c>
      <c r="U41" s="22">
        <f t="shared" ref="U41:U58" si="17">J41</f>
        <v>0</v>
      </c>
      <c r="V41" s="2" t="s">
        <v>634</v>
      </c>
    </row>
    <row r="42" spans="1:22">
      <c r="A42" s="5" t="s">
        <v>440</v>
      </c>
      <c r="B42" s="5" t="s">
        <v>243</v>
      </c>
      <c r="C42" s="22"/>
      <c r="D42" s="2"/>
      <c r="E42" s="2"/>
      <c r="F42" s="23"/>
      <c r="G42" s="23"/>
      <c r="H42" s="24"/>
      <c r="I42" s="22"/>
      <c r="J42" s="22">
        <f t="shared" si="9"/>
        <v>0</v>
      </c>
      <c r="K42" s="2">
        <f t="shared" si="10"/>
        <v>0</v>
      </c>
      <c r="L42" s="2"/>
      <c r="M42" s="2"/>
      <c r="N42" s="2"/>
      <c r="O42" s="2">
        <f t="shared" si="11"/>
        <v>0</v>
      </c>
      <c r="P42" s="2">
        <f t="shared" si="12"/>
        <v>0</v>
      </c>
      <c r="Q42" s="2">
        <f t="shared" si="13"/>
        <v>0</v>
      </c>
      <c r="R42" s="2">
        <f t="shared" si="14"/>
        <v>0</v>
      </c>
      <c r="S42" s="2">
        <f t="shared" si="15"/>
        <v>0</v>
      </c>
      <c r="T42" s="2">
        <f t="shared" si="16"/>
        <v>0</v>
      </c>
      <c r="U42" s="22">
        <f t="shared" si="17"/>
        <v>0</v>
      </c>
      <c r="V42" s="2" t="s">
        <v>634</v>
      </c>
    </row>
    <row r="43" spans="1:22">
      <c r="A43" s="11" t="s">
        <v>199</v>
      </c>
      <c r="B43" s="11" t="s">
        <v>93</v>
      </c>
      <c r="C43" s="27"/>
      <c r="D43" s="24"/>
      <c r="E43" s="2"/>
      <c r="F43" s="23"/>
      <c r="G43" s="23"/>
      <c r="H43" s="24"/>
      <c r="I43" s="22"/>
      <c r="J43" s="22">
        <f t="shared" si="9"/>
        <v>0</v>
      </c>
      <c r="K43" s="2">
        <f t="shared" si="10"/>
        <v>0</v>
      </c>
      <c r="L43" s="2"/>
      <c r="M43" s="2"/>
      <c r="N43" s="2"/>
      <c r="O43" s="2">
        <f t="shared" si="11"/>
        <v>0</v>
      </c>
      <c r="P43" s="2">
        <f t="shared" si="12"/>
        <v>0</v>
      </c>
      <c r="Q43" s="2">
        <f t="shared" si="13"/>
        <v>0</v>
      </c>
      <c r="R43" s="2">
        <f t="shared" si="14"/>
        <v>0</v>
      </c>
      <c r="S43" s="2">
        <f t="shared" si="15"/>
        <v>0</v>
      </c>
      <c r="T43" s="2">
        <f t="shared" si="16"/>
        <v>0</v>
      </c>
      <c r="U43" s="22">
        <f t="shared" si="17"/>
        <v>0</v>
      </c>
      <c r="V43" s="2" t="s">
        <v>634</v>
      </c>
    </row>
    <row r="44" spans="1:22">
      <c r="A44" s="1" t="s">
        <v>89</v>
      </c>
      <c r="B44" s="1" t="s">
        <v>36</v>
      </c>
      <c r="C44" s="27"/>
      <c r="D44" s="24"/>
      <c r="E44" s="2"/>
      <c r="F44" s="23"/>
      <c r="G44" s="23"/>
      <c r="H44" s="24"/>
      <c r="I44" s="22"/>
      <c r="J44" s="22">
        <f t="shared" si="9"/>
        <v>0</v>
      </c>
      <c r="K44" s="2">
        <f t="shared" si="10"/>
        <v>0</v>
      </c>
      <c r="L44" s="2"/>
      <c r="M44" s="2"/>
      <c r="N44" s="2"/>
      <c r="O44" s="2">
        <f t="shared" si="11"/>
        <v>0</v>
      </c>
      <c r="P44" s="2">
        <f t="shared" si="12"/>
        <v>0</v>
      </c>
      <c r="Q44" s="2">
        <f t="shared" si="13"/>
        <v>0</v>
      </c>
      <c r="R44" s="2">
        <f t="shared" si="14"/>
        <v>0</v>
      </c>
      <c r="S44" s="2">
        <f t="shared" si="15"/>
        <v>0</v>
      </c>
      <c r="T44" s="2">
        <f t="shared" si="16"/>
        <v>0</v>
      </c>
      <c r="U44" s="22">
        <f t="shared" si="17"/>
        <v>0</v>
      </c>
      <c r="V44" s="2" t="s">
        <v>634</v>
      </c>
    </row>
    <row r="45" spans="1:22">
      <c r="A45" s="6" t="s">
        <v>441</v>
      </c>
      <c r="B45" s="6" t="s">
        <v>34</v>
      </c>
      <c r="C45" s="22"/>
      <c r="D45" s="2"/>
      <c r="E45" s="2"/>
      <c r="F45" s="23"/>
      <c r="G45" s="23"/>
      <c r="H45" s="24"/>
      <c r="I45" s="22"/>
      <c r="J45" s="22">
        <f t="shared" si="9"/>
        <v>0</v>
      </c>
      <c r="K45" s="2">
        <f t="shared" si="10"/>
        <v>0</v>
      </c>
      <c r="L45" s="2"/>
      <c r="M45" s="2"/>
      <c r="N45" s="2"/>
      <c r="O45" s="2">
        <f t="shared" si="11"/>
        <v>0</v>
      </c>
      <c r="P45" s="2">
        <f t="shared" si="12"/>
        <v>0</v>
      </c>
      <c r="Q45" s="2">
        <f t="shared" si="13"/>
        <v>0</v>
      </c>
      <c r="R45" s="2">
        <f t="shared" si="14"/>
        <v>0</v>
      </c>
      <c r="S45" s="2">
        <f t="shared" si="15"/>
        <v>0</v>
      </c>
      <c r="T45" s="2">
        <f t="shared" si="16"/>
        <v>0</v>
      </c>
      <c r="U45" s="22">
        <f t="shared" si="17"/>
        <v>0</v>
      </c>
      <c r="V45" s="2" t="s">
        <v>634</v>
      </c>
    </row>
    <row r="46" spans="1:22">
      <c r="A46" s="5" t="s">
        <v>434</v>
      </c>
      <c r="B46" s="5" t="s">
        <v>35</v>
      </c>
      <c r="C46" s="22"/>
      <c r="D46" s="2"/>
      <c r="E46" s="2"/>
      <c r="F46" s="23"/>
      <c r="G46" s="23"/>
      <c r="H46" s="24"/>
      <c r="I46" s="22"/>
      <c r="J46" s="22">
        <f t="shared" si="9"/>
        <v>0</v>
      </c>
      <c r="K46" s="2">
        <f t="shared" si="10"/>
        <v>0</v>
      </c>
      <c r="L46" s="2"/>
      <c r="M46" s="2"/>
      <c r="N46" s="2"/>
      <c r="O46" s="2">
        <f t="shared" si="11"/>
        <v>0</v>
      </c>
      <c r="P46" s="2">
        <f t="shared" si="12"/>
        <v>0</v>
      </c>
      <c r="Q46" s="2">
        <f t="shared" si="13"/>
        <v>0</v>
      </c>
      <c r="R46" s="2">
        <f t="shared" si="14"/>
        <v>0</v>
      </c>
      <c r="S46" s="2">
        <f t="shared" si="15"/>
        <v>0</v>
      </c>
      <c r="T46" s="2">
        <f t="shared" si="16"/>
        <v>0</v>
      </c>
      <c r="U46" s="22">
        <f t="shared" si="17"/>
        <v>0</v>
      </c>
      <c r="V46" s="2" t="s">
        <v>634</v>
      </c>
    </row>
    <row r="47" spans="1:22">
      <c r="A47" s="13" t="s">
        <v>200</v>
      </c>
      <c r="B47" s="13" t="s">
        <v>31</v>
      </c>
      <c r="C47" s="27"/>
      <c r="D47" s="24"/>
      <c r="E47" s="2"/>
      <c r="F47" s="23"/>
      <c r="G47" s="23"/>
      <c r="H47" s="24"/>
      <c r="I47" s="22"/>
      <c r="J47" s="22">
        <f t="shared" si="9"/>
        <v>0</v>
      </c>
      <c r="K47" s="2">
        <f t="shared" si="10"/>
        <v>0</v>
      </c>
      <c r="L47" s="2"/>
      <c r="M47" s="2"/>
      <c r="N47" s="2"/>
      <c r="O47" s="2">
        <f t="shared" si="11"/>
        <v>0</v>
      </c>
      <c r="P47" s="2">
        <f t="shared" si="12"/>
        <v>0</v>
      </c>
      <c r="Q47" s="2">
        <f t="shared" si="13"/>
        <v>0</v>
      </c>
      <c r="R47" s="2">
        <f t="shared" si="14"/>
        <v>0</v>
      </c>
      <c r="S47" s="2">
        <f t="shared" si="15"/>
        <v>0</v>
      </c>
      <c r="T47" s="2">
        <f t="shared" si="16"/>
        <v>0</v>
      </c>
      <c r="U47" s="22">
        <f t="shared" si="17"/>
        <v>0</v>
      </c>
      <c r="V47" s="2" t="s">
        <v>634</v>
      </c>
    </row>
    <row r="48" spans="1:22">
      <c r="A48" s="11" t="s">
        <v>203</v>
      </c>
      <c r="B48" s="11" t="s">
        <v>204</v>
      </c>
      <c r="C48" s="27"/>
      <c r="D48" s="24"/>
      <c r="E48" s="2"/>
      <c r="F48" s="23"/>
      <c r="G48" s="23"/>
      <c r="H48" s="24"/>
      <c r="I48" s="22"/>
      <c r="J48" s="22">
        <f t="shared" si="9"/>
        <v>0</v>
      </c>
      <c r="K48" s="2">
        <f t="shared" si="10"/>
        <v>0</v>
      </c>
      <c r="L48" s="2"/>
      <c r="M48" s="2"/>
      <c r="N48" s="2"/>
      <c r="O48" s="2">
        <f t="shared" si="11"/>
        <v>0</v>
      </c>
      <c r="P48" s="2">
        <f t="shared" si="12"/>
        <v>0</v>
      </c>
      <c r="Q48" s="2">
        <f t="shared" si="13"/>
        <v>0</v>
      </c>
      <c r="R48" s="2">
        <f t="shared" si="14"/>
        <v>0</v>
      </c>
      <c r="S48" s="2">
        <f t="shared" si="15"/>
        <v>0</v>
      </c>
      <c r="T48" s="2">
        <f t="shared" si="16"/>
        <v>0</v>
      </c>
      <c r="U48" s="22">
        <f t="shared" si="17"/>
        <v>0</v>
      </c>
      <c r="V48" s="2" t="s">
        <v>634</v>
      </c>
    </row>
    <row r="49" spans="1:22">
      <c r="A49" s="7" t="s">
        <v>37</v>
      </c>
      <c r="B49" s="7" t="s">
        <v>38</v>
      </c>
      <c r="C49" s="27"/>
      <c r="D49" s="24"/>
      <c r="E49" s="2"/>
      <c r="F49" s="23"/>
      <c r="G49" s="23"/>
      <c r="H49" s="24"/>
      <c r="I49" s="22"/>
      <c r="J49" s="22">
        <f t="shared" si="9"/>
        <v>0</v>
      </c>
      <c r="K49" s="2">
        <f t="shared" si="10"/>
        <v>0</v>
      </c>
      <c r="L49" s="2"/>
      <c r="M49" s="2"/>
      <c r="N49" s="2"/>
      <c r="O49" s="2">
        <f t="shared" si="11"/>
        <v>0</v>
      </c>
      <c r="P49" s="2">
        <f t="shared" si="12"/>
        <v>0</v>
      </c>
      <c r="Q49" s="2">
        <f t="shared" si="13"/>
        <v>0</v>
      </c>
      <c r="R49" s="2">
        <f t="shared" si="14"/>
        <v>0</v>
      </c>
      <c r="S49" s="2">
        <f t="shared" si="15"/>
        <v>0</v>
      </c>
      <c r="T49" s="2">
        <f t="shared" si="16"/>
        <v>0</v>
      </c>
      <c r="U49" s="22">
        <f t="shared" si="17"/>
        <v>0</v>
      </c>
      <c r="V49" s="2" t="s">
        <v>634</v>
      </c>
    </row>
    <row r="50" spans="1:22" customFormat="1">
      <c r="A50" s="2" t="s">
        <v>40</v>
      </c>
      <c r="B50" s="2" t="s">
        <v>41</v>
      </c>
      <c r="C50" s="22"/>
      <c r="D50" s="24"/>
      <c r="E50" s="2"/>
      <c r="F50" s="23"/>
      <c r="G50" s="23"/>
      <c r="H50" s="24"/>
      <c r="I50" s="22"/>
      <c r="J50" s="22">
        <f t="shared" si="9"/>
        <v>0</v>
      </c>
      <c r="K50" s="2">
        <f t="shared" si="10"/>
        <v>0</v>
      </c>
      <c r="L50" s="2"/>
      <c r="M50" s="2"/>
      <c r="N50" s="2"/>
      <c r="O50" s="2">
        <f t="shared" si="11"/>
        <v>0</v>
      </c>
      <c r="P50" s="2">
        <f t="shared" si="12"/>
        <v>0</v>
      </c>
      <c r="Q50" s="2">
        <f t="shared" si="13"/>
        <v>0</v>
      </c>
      <c r="R50" s="2">
        <f t="shared" si="14"/>
        <v>0</v>
      </c>
      <c r="S50" s="2">
        <f t="shared" si="15"/>
        <v>0</v>
      </c>
      <c r="T50" s="2">
        <f t="shared" si="16"/>
        <v>0</v>
      </c>
      <c r="U50" s="22">
        <f t="shared" si="17"/>
        <v>0</v>
      </c>
      <c r="V50" s="2" t="s">
        <v>634</v>
      </c>
    </row>
    <row r="51" spans="1:22">
      <c r="A51" s="11" t="s">
        <v>205</v>
      </c>
      <c r="B51" s="11" t="s">
        <v>135</v>
      </c>
      <c r="C51" s="27"/>
      <c r="D51" s="24"/>
      <c r="E51" s="2"/>
      <c r="F51" s="23"/>
      <c r="G51" s="23"/>
      <c r="H51" s="24"/>
      <c r="I51" s="22"/>
      <c r="J51" s="22">
        <f t="shared" si="9"/>
        <v>0</v>
      </c>
      <c r="K51" s="2">
        <f t="shared" si="10"/>
        <v>0</v>
      </c>
      <c r="L51" s="2"/>
      <c r="M51" s="2"/>
      <c r="N51" s="2"/>
      <c r="O51" s="2">
        <f t="shared" si="11"/>
        <v>0</v>
      </c>
      <c r="P51" s="2">
        <f t="shared" si="12"/>
        <v>0</v>
      </c>
      <c r="Q51" s="2">
        <f t="shared" si="13"/>
        <v>0</v>
      </c>
      <c r="R51" s="2">
        <f t="shared" si="14"/>
        <v>0</v>
      </c>
      <c r="S51" s="2">
        <f t="shared" si="15"/>
        <v>0</v>
      </c>
      <c r="T51" s="2">
        <f t="shared" si="16"/>
        <v>0</v>
      </c>
      <c r="U51" s="22">
        <f t="shared" si="17"/>
        <v>0</v>
      </c>
      <c r="V51" s="2" t="s">
        <v>634</v>
      </c>
    </row>
    <row r="52" spans="1:22">
      <c r="A52" s="2" t="s">
        <v>43</v>
      </c>
      <c r="B52" s="2" t="s">
        <v>295</v>
      </c>
      <c r="C52" s="22"/>
      <c r="D52" s="2"/>
      <c r="E52" s="2"/>
      <c r="F52" s="23"/>
      <c r="G52" s="23"/>
      <c r="H52" s="24"/>
      <c r="I52" s="22"/>
      <c r="J52" s="22">
        <f t="shared" si="9"/>
        <v>0</v>
      </c>
      <c r="K52" s="2">
        <f t="shared" si="10"/>
        <v>0</v>
      </c>
      <c r="L52" s="2"/>
      <c r="M52" s="2"/>
      <c r="N52" s="2"/>
      <c r="O52" s="2">
        <f t="shared" si="11"/>
        <v>0</v>
      </c>
      <c r="P52" s="2">
        <f t="shared" si="12"/>
        <v>0</v>
      </c>
      <c r="Q52" s="2">
        <f t="shared" si="13"/>
        <v>0</v>
      </c>
      <c r="R52" s="2">
        <f t="shared" si="14"/>
        <v>0</v>
      </c>
      <c r="S52" s="2">
        <f t="shared" si="15"/>
        <v>0</v>
      </c>
      <c r="T52" s="2">
        <f t="shared" si="16"/>
        <v>0</v>
      </c>
      <c r="U52" s="22">
        <f t="shared" si="17"/>
        <v>0</v>
      </c>
      <c r="V52" s="2" t="s">
        <v>634</v>
      </c>
    </row>
    <row r="53" spans="1:22">
      <c r="A53" s="36" t="s">
        <v>95</v>
      </c>
      <c r="B53" s="36" t="s">
        <v>96</v>
      </c>
      <c r="C53" s="33"/>
      <c r="D53" s="38"/>
      <c r="E53" s="32"/>
      <c r="F53" s="34"/>
      <c r="G53" s="34"/>
      <c r="H53" s="38"/>
      <c r="I53" s="33"/>
      <c r="J53" s="33">
        <f t="shared" si="9"/>
        <v>0</v>
      </c>
      <c r="K53" s="32">
        <f t="shared" si="10"/>
        <v>0</v>
      </c>
      <c r="L53" s="32"/>
      <c r="M53" s="32"/>
      <c r="N53" s="32"/>
      <c r="O53" s="32">
        <f t="shared" si="11"/>
        <v>0</v>
      </c>
      <c r="P53" s="32">
        <f t="shared" si="12"/>
        <v>0</v>
      </c>
      <c r="Q53" s="32">
        <f t="shared" si="13"/>
        <v>0</v>
      </c>
      <c r="R53" s="32">
        <f t="shared" si="14"/>
        <v>0</v>
      </c>
      <c r="S53" s="32">
        <f t="shared" si="15"/>
        <v>0</v>
      </c>
      <c r="T53" s="32">
        <f t="shared" si="16"/>
        <v>0</v>
      </c>
      <c r="U53" s="33">
        <f t="shared" si="17"/>
        <v>0</v>
      </c>
      <c r="V53" s="32" t="s">
        <v>565</v>
      </c>
    </row>
    <row r="54" spans="1:22">
      <c r="A54" s="1" t="s">
        <v>97</v>
      </c>
      <c r="B54" s="1" t="s">
        <v>23</v>
      </c>
      <c r="C54" s="27"/>
      <c r="D54" s="24"/>
      <c r="E54" s="2"/>
      <c r="F54" s="23"/>
      <c r="G54" s="23"/>
      <c r="H54" s="24"/>
      <c r="I54" s="22"/>
      <c r="J54" s="22">
        <f t="shared" si="9"/>
        <v>0</v>
      </c>
      <c r="K54" s="2">
        <f t="shared" si="10"/>
        <v>0</v>
      </c>
      <c r="L54" s="2"/>
      <c r="M54" s="2"/>
      <c r="N54" s="2"/>
      <c r="O54" s="2">
        <f t="shared" si="11"/>
        <v>0</v>
      </c>
      <c r="P54" s="2">
        <f t="shared" si="12"/>
        <v>0</v>
      </c>
      <c r="Q54" s="2">
        <f t="shared" si="13"/>
        <v>0</v>
      </c>
      <c r="R54" s="2">
        <f t="shared" si="14"/>
        <v>0</v>
      </c>
      <c r="S54" s="2">
        <f t="shared" si="15"/>
        <v>0</v>
      </c>
      <c r="T54" s="2">
        <f t="shared" si="16"/>
        <v>0</v>
      </c>
      <c r="U54" s="22">
        <f t="shared" si="17"/>
        <v>0</v>
      </c>
      <c r="V54" s="2" t="s">
        <v>634</v>
      </c>
    </row>
    <row r="55" spans="1:22">
      <c r="A55" s="1" t="s">
        <v>98</v>
      </c>
      <c r="B55" s="1" t="s">
        <v>99</v>
      </c>
      <c r="C55" s="27"/>
      <c r="D55" s="24"/>
      <c r="E55" s="2"/>
      <c r="F55" s="23"/>
      <c r="G55" s="23"/>
      <c r="H55" s="24"/>
      <c r="I55" s="22"/>
      <c r="J55" s="22">
        <f t="shared" si="9"/>
        <v>0</v>
      </c>
      <c r="K55" s="2">
        <f t="shared" si="10"/>
        <v>0</v>
      </c>
      <c r="L55" s="2"/>
      <c r="M55" s="2"/>
      <c r="N55" s="2"/>
      <c r="O55" s="2">
        <f t="shared" si="11"/>
        <v>0</v>
      </c>
      <c r="P55" s="2">
        <f t="shared" si="12"/>
        <v>0</v>
      </c>
      <c r="Q55" s="2">
        <f t="shared" si="13"/>
        <v>0</v>
      </c>
      <c r="R55" s="2">
        <f t="shared" si="14"/>
        <v>0</v>
      </c>
      <c r="S55" s="2">
        <f t="shared" si="15"/>
        <v>0</v>
      </c>
      <c r="T55" s="2">
        <f t="shared" si="16"/>
        <v>0</v>
      </c>
      <c r="U55" s="22">
        <f t="shared" si="17"/>
        <v>0</v>
      </c>
      <c r="V55" s="2" t="s">
        <v>634</v>
      </c>
    </row>
    <row r="56" spans="1:22">
      <c r="A56" s="1" t="s">
        <v>100</v>
      </c>
      <c r="B56" s="1" t="s">
        <v>101</v>
      </c>
      <c r="C56" s="22"/>
      <c r="D56" s="24"/>
      <c r="E56" s="2"/>
      <c r="F56" s="23"/>
      <c r="G56" s="23"/>
      <c r="H56" s="24"/>
      <c r="I56" s="22"/>
      <c r="J56" s="22">
        <f t="shared" si="9"/>
        <v>0</v>
      </c>
      <c r="K56" s="2">
        <f t="shared" si="10"/>
        <v>0</v>
      </c>
      <c r="L56" s="2"/>
      <c r="M56" s="2"/>
      <c r="N56" s="2"/>
      <c r="O56" s="2">
        <f t="shared" si="11"/>
        <v>0</v>
      </c>
      <c r="P56" s="2">
        <f t="shared" si="12"/>
        <v>0</v>
      </c>
      <c r="Q56" s="2">
        <f t="shared" si="13"/>
        <v>0</v>
      </c>
      <c r="R56" s="2">
        <f t="shared" si="14"/>
        <v>0</v>
      </c>
      <c r="S56" s="2">
        <f t="shared" si="15"/>
        <v>0</v>
      </c>
      <c r="T56" s="2">
        <f t="shared" si="16"/>
        <v>0</v>
      </c>
      <c r="U56" s="22">
        <f t="shared" si="17"/>
        <v>0</v>
      </c>
      <c r="V56" s="2" t="s">
        <v>634</v>
      </c>
    </row>
    <row r="57" spans="1:22">
      <c r="A57" s="5" t="s">
        <v>432</v>
      </c>
      <c r="B57" s="5" t="s">
        <v>433</v>
      </c>
      <c r="C57" s="22"/>
      <c r="D57" s="2"/>
      <c r="E57" s="2"/>
      <c r="F57" s="23"/>
      <c r="G57" s="23"/>
      <c r="H57" s="24"/>
      <c r="I57" s="22"/>
      <c r="J57" s="22">
        <f t="shared" si="9"/>
        <v>0</v>
      </c>
      <c r="K57" s="2">
        <f t="shared" si="10"/>
        <v>0</v>
      </c>
      <c r="L57" s="2"/>
      <c r="M57" s="2"/>
      <c r="N57" s="2"/>
      <c r="O57" s="2">
        <f t="shared" si="11"/>
        <v>0</v>
      </c>
      <c r="P57" s="2">
        <f t="shared" si="12"/>
        <v>0</v>
      </c>
      <c r="Q57" s="2">
        <f t="shared" si="13"/>
        <v>0</v>
      </c>
      <c r="R57" s="2">
        <f t="shared" si="14"/>
        <v>0</v>
      </c>
      <c r="S57" s="2">
        <f t="shared" si="15"/>
        <v>0</v>
      </c>
      <c r="T57" s="2">
        <f t="shared" si="16"/>
        <v>0</v>
      </c>
      <c r="U57" s="22">
        <f t="shared" si="17"/>
        <v>0</v>
      </c>
      <c r="V57" s="2" t="s">
        <v>634</v>
      </c>
    </row>
    <row r="58" spans="1:22">
      <c r="A58" s="1" t="s">
        <v>102</v>
      </c>
      <c r="B58" s="1" t="s">
        <v>80</v>
      </c>
      <c r="C58" s="22"/>
      <c r="D58" s="24"/>
      <c r="E58" s="2"/>
      <c r="F58" s="23"/>
      <c r="G58" s="23"/>
      <c r="H58" s="24"/>
      <c r="I58" s="22"/>
      <c r="J58" s="22">
        <f t="shared" si="9"/>
        <v>0</v>
      </c>
      <c r="K58" s="2">
        <f t="shared" si="10"/>
        <v>0</v>
      </c>
      <c r="L58" s="2"/>
      <c r="M58" s="2"/>
      <c r="N58" s="2"/>
      <c r="O58" s="2">
        <f t="shared" si="11"/>
        <v>0</v>
      </c>
      <c r="P58" s="2">
        <f t="shared" si="12"/>
        <v>0</v>
      </c>
      <c r="Q58" s="2">
        <f t="shared" si="13"/>
        <v>0</v>
      </c>
      <c r="R58" s="2">
        <f t="shared" si="14"/>
        <v>0</v>
      </c>
      <c r="S58" s="2">
        <f t="shared" si="15"/>
        <v>0</v>
      </c>
      <c r="T58" s="2">
        <f t="shared" si="16"/>
        <v>0</v>
      </c>
      <c r="U58" s="22">
        <f t="shared" si="17"/>
        <v>0</v>
      </c>
      <c r="V58" s="2" t="s">
        <v>634</v>
      </c>
    </row>
    <row r="59" spans="1:22">
      <c r="F59" s="23"/>
      <c r="G59" s="23"/>
      <c r="Q59" s="2"/>
    </row>
    <row r="60" spans="1:22">
      <c r="A60" s="3" t="s">
        <v>485</v>
      </c>
      <c r="B60" s="3" t="s">
        <v>80</v>
      </c>
      <c r="C60" s="22">
        <v>90</v>
      </c>
      <c r="D60" s="2"/>
      <c r="E60" s="2">
        <v>71</v>
      </c>
      <c r="F60" s="23"/>
      <c r="G60" s="23">
        <v>89</v>
      </c>
      <c r="H60" s="24">
        <f>MAX(F60:G60)</f>
        <v>89</v>
      </c>
      <c r="I60" s="22"/>
      <c r="J60" s="22">
        <f t="shared" ref="J60:J69" si="18">SUM(C60:E60,H60:I60)</f>
        <v>250</v>
      </c>
      <c r="K60" s="2">
        <f t="shared" ref="K60:K69" si="19">COUNT(C60:E60,H60:I60)</f>
        <v>3</v>
      </c>
      <c r="L60" s="2"/>
      <c r="M60" s="2"/>
      <c r="N60" s="2"/>
      <c r="O60" s="2">
        <f t="shared" ref="O60:O69" si="20">IF(C60&gt;=50,1,0)</f>
        <v>1</v>
      </c>
      <c r="P60" s="2">
        <f t="shared" ref="P60:P69" si="21">IF(D60&gt;=38,1,0)</f>
        <v>0</v>
      </c>
      <c r="Q60" s="2">
        <f t="shared" ref="Q60:Q69" si="22">IF(E60&gt;=50,1,0)</f>
        <v>1</v>
      </c>
      <c r="R60" s="2">
        <f t="shared" ref="R60:R69" si="23">IF(H60&gt;=60,1,0)</f>
        <v>1</v>
      </c>
      <c r="S60" s="2">
        <f t="shared" ref="S60:S69" si="24">IF(I60&gt;=50,1,0)</f>
        <v>0</v>
      </c>
      <c r="T60" s="2">
        <f t="shared" ref="T60:T69" si="25">SUM(O60:S60)</f>
        <v>3</v>
      </c>
      <c r="U60" s="22">
        <f t="shared" ref="U60:U69" si="26">J60</f>
        <v>250</v>
      </c>
      <c r="V60" s="41" t="s">
        <v>629</v>
      </c>
    </row>
    <row r="61" spans="1:22">
      <c r="A61" s="3" t="s">
        <v>553</v>
      </c>
      <c r="B61" s="3" t="s">
        <v>34</v>
      </c>
      <c r="C61" s="22">
        <v>24</v>
      </c>
      <c r="D61" s="2">
        <v>38</v>
      </c>
      <c r="E61" s="2"/>
      <c r="F61" s="23"/>
      <c r="G61" s="23"/>
      <c r="H61" s="24"/>
      <c r="I61" s="22">
        <v>86.666666666666671</v>
      </c>
      <c r="J61" s="22">
        <f t="shared" si="18"/>
        <v>148.66666666666669</v>
      </c>
      <c r="K61" s="2">
        <f t="shared" si="19"/>
        <v>3</v>
      </c>
      <c r="L61" s="2"/>
      <c r="M61" s="2"/>
      <c r="N61" s="2"/>
      <c r="O61" s="2">
        <f t="shared" si="20"/>
        <v>0</v>
      </c>
      <c r="P61" s="2">
        <f t="shared" si="21"/>
        <v>1</v>
      </c>
      <c r="Q61" s="2">
        <f t="shared" si="22"/>
        <v>0</v>
      </c>
      <c r="R61" s="2">
        <f t="shared" si="23"/>
        <v>0</v>
      </c>
      <c r="S61" s="2">
        <f t="shared" si="24"/>
        <v>1</v>
      </c>
      <c r="T61" s="2">
        <f t="shared" si="25"/>
        <v>2</v>
      </c>
      <c r="U61" s="22">
        <f t="shared" si="26"/>
        <v>148.66666666666669</v>
      </c>
      <c r="V61" s="52" t="s">
        <v>630</v>
      </c>
    </row>
    <row r="62" spans="1:22">
      <c r="A62" s="3" t="s">
        <v>610</v>
      </c>
      <c r="B62" s="3" t="s">
        <v>17</v>
      </c>
      <c r="C62" s="22">
        <v>40</v>
      </c>
      <c r="D62" s="2">
        <v>17</v>
      </c>
      <c r="E62" s="2"/>
      <c r="F62" s="23"/>
      <c r="G62" s="23"/>
      <c r="H62" s="24"/>
      <c r="I62" s="22">
        <v>90</v>
      </c>
      <c r="J62" s="22">
        <f t="shared" si="18"/>
        <v>147</v>
      </c>
      <c r="K62" s="2">
        <f t="shared" si="19"/>
        <v>3</v>
      </c>
      <c r="L62" s="2"/>
      <c r="M62" s="2"/>
      <c r="N62" s="2"/>
      <c r="O62" s="2">
        <f t="shared" si="20"/>
        <v>0</v>
      </c>
      <c r="P62" s="2">
        <f t="shared" si="21"/>
        <v>0</v>
      </c>
      <c r="Q62" s="2">
        <f t="shared" si="22"/>
        <v>0</v>
      </c>
      <c r="R62" s="2">
        <f t="shared" si="23"/>
        <v>0</v>
      </c>
      <c r="S62" s="2">
        <f t="shared" si="24"/>
        <v>1</v>
      </c>
      <c r="T62" s="2">
        <f t="shared" si="25"/>
        <v>1</v>
      </c>
      <c r="U62" s="22">
        <f t="shared" si="26"/>
        <v>147</v>
      </c>
      <c r="V62" s="2" t="s">
        <v>636</v>
      </c>
    </row>
    <row r="63" spans="1:22">
      <c r="A63" s="3" t="s">
        <v>477</v>
      </c>
      <c r="B63" s="3" t="s">
        <v>478</v>
      </c>
      <c r="C63" s="22">
        <v>74</v>
      </c>
      <c r="D63" s="2"/>
      <c r="E63" s="2"/>
      <c r="F63" s="23"/>
      <c r="G63" s="23"/>
      <c r="H63" s="24"/>
      <c r="I63" s="22"/>
      <c r="J63" s="22">
        <f t="shared" si="18"/>
        <v>74</v>
      </c>
      <c r="K63" s="2">
        <f t="shared" si="19"/>
        <v>1</v>
      </c>
      <c r="L63" s="2"/>
      <c r="M63" s="2"/>
      <c r="N63" s="2"/>
      <c r="O63" s="2">
        <f t="shared" si="20"/>
        <v>1</v>
      </c>
      <c r="P63" s="2">
        <f t="shared" si="21"/>
        <v>0</v>
      </c>
      <c r="Q63" s="2">
        <f t="shared" si="22"/>
        <v>0</v>
      </c>
      <c r="R63" s="2">
        <f t="shared" si="23"/>
        <v>0</v>
      </c>
      <c r="S63" s="2">
        <f t="shared" si="24"/>
        <v>0</v>
      </c>
      <c r="T63" s="2">
        <f t="shared" si="25"/>
        <v>1</v>
      </c>
      <c r="U63" s="22">
        <f t="shared" si="26"/>
        <v>74</v>
      </c>
      <c r="V63" s="50" t="s">
        <v>631</v>
      </c>
    </row>
    <row r="64" spans="1:22">
      <c r="A64" s="3" t="s">
        <v>272</v>
      </c>
      <c r="B64" s="3" t="s">
        <v>34</v>
      </c>
      <c r="C64" s="22"/>
      <c r="D64" s="2">
        <v>68</v>
      </c>
      <c r="E64" s="2"/>
      <c r="F64" s="23">
        <v>0</v>
      </c>
      <c r="G64" s="23"/>
      <c r="H64" s="24">
        <f>MAX(F64:G64)</f>
        <v>0</v>
      </c>
      <c r="I64" s="22"/>
      <c r="J64" s="22">
        <f t="shared" si="18"/>
        <v>68</v>
      </c>
      <c r="K64" s="2">
        <f t="shared" si="19"/>
        <v>2</v>
      </c>
      <c r="L64" s="2"/>
      <c r="M64" s="2"/>
      <c r="N64" s="2"/>
      <c r="O64" s="2">
        <f t="shared" si="20"/>
        <v>0</v>
      </c>
      <c r="P64" s="2">
        <f t="shared" si="21"/>
        <v>1</v>
      </c>
      <c r="Q64" s="2">
        <f t="shared" si="22"/>
        <v>0</v>
      </c>
      <c r="R64" s="2">
        <f t="shared" si="23"/>
        <v>0</v>
      </c>
      <c r="S64" s="2">
        <f t="shared" si="24"/>
        <v>0</v>
      </c>
      <c r="T64" s="2">
        <f t="shared" si="25"/>
        <v>1</v>
      </c>
      <c r="U64" s="22">
        <f t="shared" si="26"/>
        <v>68</v>
      </c>
      <c r="V64" s="2" t="s">
        <v>636</v>
      </c>
    </row>
    <row r="65" spans="1:22">
      <c r="A65" s="3" t="s">
        <v>611</v>
      </c>
      <c r="B65" s="3" t="s">
        <v>612</v>
      </c>
      <c r="C65" s="22"/>
      <c r="D65" s="2"/>
      <c r="E65" s="2">
        <v>52</v>
      </c>
      <c r="F65" s="23"/>
      <c r="G65" s="23"/>
      <c r="H65" s="24"/>
      <c r="I65" s="22"/>
      <c r="J65" s="22">
        <f t="shared" si="18"/>
        <v>52</v>
      </c>
      <c r="K65" s="2">
        <f t="shared" si="19"/>
        <v>1</v>
      </c>
      <c r="L65" s="2"/>
      <c r="M65" s="2"/>
      <c r="N65" s="2"/>
      <c r="O65" s="2">
        <f t="shared" si="20"/>
        <v>0</v>
      </c>
      <c r="P65" s="2">
        <f t="shared" si="21"/>
        <v>0</v>
      </c>
      <c r="Q65" s="2">
        <f t="shared" si="22"/>
        <v>1</v>
      </c>
      <c r="R65" s="2">
        <f t="shared" si="23"/>
        <v>0</v>
      </c>
      <c r="S65" s="2">
        <f t="shared" si="24"/>
        <v>0</v>
      </c>
      <c r="T65" s="2">
        <f t="shared" si="25"/>
        <v>1</v>
      </c>
      <c r="U65" s="22">
        <f t="shared" si="26"/>
        <v>52</v>
      </c>
      <c r="V65" s="50" t="s">
        <v>631</v>
      </c>
    </row>
    <row r="66" spans="1:22">
      <c r="A66" s="3" t="s">
        <v>510</v>
      </c>
      <c r="B66" s="3" t="s">
        <v>478</v>
      </c>
      <c r="C66" s="22"/>
      <c r="D66" s="2"/>
      <c r="E66" s="2"/>
      <c r="F66" s="23"/>
      <c r="G66" s="23"/>
      <c r="H66" s="24"/>
      <c r="I66" s="22">
        <v>48.333333333333336</v>
      </c>
      <c r="J66" s="22">
        <f t="shared" si="18"/>
        <v>48.333333333333336</v>
      </c>
      <c r="K66" s="2">
        <f t="shared" si="19"/>
        <v>1</v>
      </c>
      <c r="L66" s="2"/>
      <c r="M66" s="2"/>
      <c r="N66" s="2"/>
      <c r="O66" s="2">
        <f t="shared" si="20"/>
        <v>0</v>
      </c>
      <c r="P66" s="2">
        <f t="shared" si="21"/>
        <v>0</v>
      </c>
      <c r="Q66" s="2">
        <f t="shared" si="22"/>
        <v>0</v>
      </c>
      <c r="R66" s="2">
        <f t="shared" si="23"/>
        <v>0</v>
      </c>
      <c r="S66" s="2">
        <f t="shared" si="24"/>
        <v>0</v>
      </c>
      <c r="T66" s="2">
        <f t="shared" si="25"/>
        <v>0</v>
      </c>
      <c r="U66" s="22">
        <f t="shared" si="26"/>
        <v>48.333333333333336</v>
      </c>
      <c r="V66" s="2" t="s">
        <v>636</v>
      </c>
    </row>
    <row r="67" spans="1:22">
      <c r="A67" s="3" t="s">
        <v>608</v>
      </c>
      <c r="B67" s="3" t="s">
        <v>609</v>
      </c>
      <c r="C67" s="22">
        <v>14</v>
      </c>
      <c r="D67" s="2"/>
      <c r="E67" s="2"/>
      <c r="F67" s="23"/>
      <c r="G67" s="23"/>
      <c r="H67" s="24"/>
      <c r="I67" s="22"/>
      <c r="J67" s="22">
        <f t="shared" si="18"/>
        <v>14</v>
      </c>
      <c r="K67" s="2">
        <f t="shared" si="19"/>
        <v>1</v>
      </c>
      <c r="L67" s="2"/>
      <c r="M67" s="2"/>
      <c r="N67" s="2"/>
      <c r="O67" s="2">
        <f t="shared" si="20"/>
        <v>0</v>
      </c>
      <c r="P67" s="2">
        <f t="shared" si="21"/>
        <v>0</v>
      </c>
      <c r="Q67" s="2">
        <f t="shared" si="22"/>
        <v>0</v>
      </c>
      <c r="R67" s="2">
        <f t="shared" si="23"/>
        <v>0</v>
      </c>
      <c r="S67" s="2">
        <f t="shared" si="24"/>
        <v>0</v>
      </c>
      <c r="T67" s="2">
        <f t="shared" si="25"/>
        <v>0</v>
      </c>
      <c r="U67" s="22">
        <f t="shared" si="26"/>
        <v>14</v>
      </c>
      <c r="V67" s="2" t="s">
        <v>636</v>
      </c>
    </row>
    <row r="68" spans="1:22">
      <c r="A68" s="3" t="s">
        <v>607</v>
      </c>
      <c r="B68" s="3" t="s">
        <v>15</v>
      </c>
      <c r="C68" s="22"/>
      <c r="D68" s="2"/>
      <c r="E68" s="2"/>
      <c r="F68" s="23"/>
      <c r="G68" s="23"/>
      <c r="H68" s="24"/>
      <c r="I68" s="22"/>
      <c r="J68" s="22">
        <f t="shared" si="18"/>
        <v>0</v>
      </c>
      <c r="K68" s="2">
        <f t="shared" si="19"/>
        <v>0</v>
      </c>
      <c r="L68" s="2"/>
      <c r="M68" s="2"/>
      <c r="N68" s="2"/>
      <c r="O68" s="2">
        <f t="shared" si="20"/>
        <v>0</v>
      </c>
      <c r="P68" s="2">
        <f t="shared" si="21"/>
        <v>0</v>
      </c>
      <c r="Q68" s="2">
        <f t="shared" si="22"/>
        <v>0</v>
      </c>
      <c r="R68" s="2">
        <f t="shared" si="23"/>
        <v>0</v>
      </c>
      <c r="S68" s="2">
        <f t="shared" si="24"/>
        <v>0</v>
      </c>
      <c r="T68" s="2">
        <f t="shared" si="25"/>
        <v>0</v>
      </c>
      <c r="U68" s="22">
        <f t="shared" si="26"/>
        <v>0</v>
      </c>
      <c r="V68" s="2" t="s">
        <v>636</v>
      </c>
    </row>
    <row r="69" spans="1:22">
      <c r="A69" s="3" t="s">
        <v>606</v>
      </c>
      <c r="B69" s="3" t="s">
        <v>148</v>
      </c>
      <c r="C69" s="22"/>
      <c r="D69" s="2"/>
      <c r="E69" s="2"/>
      <c r="F69" s="23"/>
      <c r="G69" s="23"/>
      <c r="H69" s="24"/>
      <c r="I69" s="22"/>
      <c r="J69" s="22">
        <f t="shared" si="18"/>
        <v>0</v>
      </c>
      <c r="K69" s="2">
        <f t="shared" si="19"/>
        <v>0</v>
      </c>
      <c r="L69" s="2"/>
      <c r="M69" s="2"/>
      <c r="N69" s="2"/>
      <c r="O69" s="2">
        <f t="shared" si="20"/>
        <v>0</v>
      </c>
      <c r="P69" s="2">
        <f t="shared" si="21"/>
        <v>0</v>
      </c>
      <c r="Q69" s="2">
        <f t="shared" si="22"/>
        <v>0</v>
      </c>
      <c r="R69" s="2">
        <f t="shared" si="23"/>
        <v>0</v>
      </c>
      <c r="S69" s="2">
        <f t="shared" si="24"/>
        <v>0</v>
      </c>
      <c r="T69" s="2">
        <f t="shared" si="25"/>
        <v>0</v>
      </c>
      <c r="U69" s="22">
        <f t="shared" si="26"/>
        <v>0</v>
      </c>
      <c r="V69" s="2" t="s">
        <v>636</v>
      </c>
    </row>
    <row r="70" spans="1:22">
      <c r="F70" s="44"/>
      <c r="G70" s="44"/>
    </row>
    <row r="71" spans="1:22">
      <c r="F71" s="44"/>
      <c r="G71" s="44"/>
      <c r="O71" s="9" t="s">
        <v>613</v>
      </c>
      <c r="P71" s="9" t="s">
        <v>622</v>
      </c>
      <c r="Q71" s="9" t="s">
        <v>613</v>
      </c>
      <c r="R71" s="9" t="s">
        <v>628</v>
      </c>
      <c r="S71" s="9" t="s">
        <v>613</v>
      </c>
    </row>
    <row r="72" spans="1:22">
      <c r="F72" s="44"/>
      <c r="G72" s="44"/>
    </row>
    <row r="73" spans="1:22">
      <c r="F73" s="44"/>
      <c r="G73" s="44"/>
    </row>
    <row r="74" spans="1:22">
      <c r="F74" s="44"/>
      <c r="G74" s="44"/>
    </row>
    <row r="75" spans="1:22">
      <c r="F75" s="44"/>
      <c r="G75" s="44"/>
    </row>
    <row r="76" spans="1:22">
      <c r="F76" s="44"/>
      <c r="G76" s="44"/>
    </row>
    <row r="77" spans="1:22">
      <c r="F77" s="44"/>
      <c r="G77" s="44"/>
    </row>
    <row r="78" spans="1:22">
      <c r="F78" s="44"/>
      <c r="G78" s="44"/>
    </row>
    <row r="79" spans="1:22">
      <c r="F79" s="44"/>
      <c r="G79" s="44"/>
    </row>
    <row r="80" spans="1:22">
      <c r="F80" s="44"/>
      <c r="G80" s="44"/>
    </row>
    <row r="81" spans="6:7">
      <c r="F81" s="44"/>
      <c r="G81" s="44"/>
    </row>
    <row r="82" spans="6:7">
      <c r="F82" s="44"/>
      <c r="G82" s="44"/>
    </row>
    <row r="83" spans="6:7">
      <c r="F83" s="44"/>
      <c r="G83" s="44"/>
    </row>
    <row r="84" spans="6:7">
      <c r="F84" s="44"/>
      <c r="G84" s="44"/>
    </row>
    <row r="85" spans="6:7">
      <c r="F85" s="44"/>
      <c r="G85" s="44"/>
    </row>
    <row r="86" spans="6:7">
      <c r="F86" s="44"/>
      <c r="G86" s="44"/>
    </row>
    <row r="87" spans="6:7">
      <c r="F87" s="44"/>
      <c r="G87" s="44"/>
    </row>
    <row r="88" spans="6:7">
      <c r="F88" s="44"/>
      <c r="G88" s="44"/>
    </row>
    <row r="89" spans="6:7">
      <c r="F89" s="44"/>
      <c r="G89" s="44"/>
    </row>
    <row r="90" spans="6:7">
      <c r="F90" s="44"/>
      <c r="G90" s="44"/>
    </row>
    <row r="91" spans="6:7">
      <c r="F91" s="44"/>
      <c r="G91" s="44"/>
    </row>
    <row r="92" spans="6:7">
      <c r="F92" s="44"/>
      <c r="G92" s="44"/>
    </row>
    <row r="93" spans="6:7">
      <c r="F93" s="44"/>
      <c r="G93" s="44"/>
    </row>
    <row r="94" spans="6:7">
      <c r="F94" s="44"/>
      <c r="G94" s="44"/>
    </row>
    <row r="95" spans="6:7">
      <c r="F95" s="44"/>
      <c r="G95" s="44"/>
    </row>
    <row r="96" spans="6:7">
      <c r="F96" s="44"/>
      <c r="G96" s="44"/>
    </row>
    <row r="97" spans="6:7">
      <c r="F97" s="44"/>
      <c r="G97" s="44"/>
    </row>
    <row r="98" spans="6:7">
      <c r="F98" s="44"/>
      <c r="G98" s="44"/>
    </row>
    <row r="99" spans="6:7">
      <c r="F99" s="44"/>
      <c r="G99" s="44"/>
    </row>
    <row r="100" spans="6:7">
      <c r="F100" s="44"/>
      <c r="G100" s="44"/>
    </row>
    <row r="101" spans="6:7">
      <c r="F101" s="44"/>
      <c r="G101" s="44"/>
    </row>
    <row r="102" spans="6:7">
      <c r="F102" s="44"/>
      <c r="G102" s="44"/>
    </row>
    <row r="103" spans="6:7">
      <c r="F103" s="44"/>
      <c r="G103" s="44"/>
    </row>
    <row r="104" spans="6:7">
      <c r="F104" s="44"/>
      <c r="G104" s="44"/>
    </row>
    <row r="105" spans="6:7">
      <c r="F105" s="44"/>
      <c r="G105" s="44"/>
    </row>
  </sheetData>
  <sortState ref="A60:AA69">
    <sortCondition descending="1" ref="T60:T69"/>
    <sortCondition descending="1" ref="U60:U6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workbookViewId="0">
      <pane ySplit="1" topLeftCell="A8" activePane="bottomLeft" state="frozen"/>
      <selection pane="bottomLeft" activeCell="M32" sqref="M32"/>
    </sheetView>
  </sheetViews>
  <sheetFormatPr defaultRowHeight="14.4"/>
  <cols>
    <col min="1" max="1" width="13.109375" style="9" customWidth="1"/>
    <col min="2" max="2" width="13.33203125" customWidth="1"/>
    <col min="3" max="5" width="5" style="15" customWidth="1"/>
    <col min="6" max="7" width="5" style="25" customWidth="1"/>
    <col min="8" max="9" width="5" style="15" customWidth="1"/>
    <col min="10" max="10" width="6.88671875" style="9" customWidth="1"/>
    <col min="11" max="11" width="5" style="9" customWidth="1"/>
    <col min="12" max="12" width="1.109375" style="9" customWidth="1"/>
    <col min="13" max="19" width="5" style="9" customWidth="1"/>
    <col min="20" max="20" width="8.88671875" style="9" customWidth="1"/>
    <col min="21" max="21" width="8.88671875" style="9"/>
    <col min="22" max="22" width="42.88671875" style="9" customWidth="1"/>
  </cols>
  <sheetData>
    <row r="1" spans="1:22" ht="43.2">
      <c r="A1" s="7" t="s">
        <v>1</v>
      </c>
      <c r="B1" s="5" t="s">
        <v>2</v>
      </c>
      <c r="C1" s="15" t="s">
        <v>244</v>
      </c>
      <c r="D1" s="17" t="s">
        <v>263</v>
      </c>
      <c r="E1" s="18" t="s">
        <v>248</v>
      </c>
      <c r="F1" s="16" t="s">
        <v>619</v>
      </c>
      <c r="G1" s="16" t="s">
        <v>620</v>
      </c>
      <c r="H1" s="17" t="s">
        <v>621</v>
      </c>
      <c r="I1" s="18" t="s">
        <v>250</v>
      </c>
      <c r="J1" s="19" t="s">
        <v>251</v>
      </c>
      <c r="K1" s="20" t="s">
        <v>252</v>
      </c>
      <c r="L1" s="20"/>
      <c r="M1" s="20" t="s">
        <v>253</v>
      </c>
      <c r="N1" s="20" t="s">
        <v>254</v>
      </c>
      <c r="O1" s="21" t="s">
        <v>255</v>
      </c>
      <c r="P1" s="21" t="s">
        <v>256</v>
      </c>
      <c r="Q1" s="21" t="s">
        <v>257</v>
      </c>
      <c r="R1" s="21" t="s">
        <v>258</v>
      </c>
      <c r="S1" s="21" t="s">
        <v>259</v>
      </c>
      <c r="T1" s="19" t="s">
        <v>260</v>
      </c>
      <c r="U1" s="21" t="s">
        <v>261</v>
      </c>
      <c r="V1" s="21" t="s">
        <v>262</v>
      </c>
    </row>
    <row r="2" spans="1:22" s="9" customFormat="1">
      <c r="A2" s="1" t="s">
        <v>121</v>
      </c>
      <c r="B2" s="1" t="s">
        <v>78</v>
      </c>
      <c r="C2" s="22">
        <v>96</v>
      </c>
      <c r="D2" s="24"/>
      <c r="E2" s="22">
        <v>76</v>
      </c>
      <c r="F2" s="23"/>
      <c r="G2" s="23"/>
      <c r="H2" s="24"/>
      <c r="I2" s="22">
        <v>77.142857142857139</v>
      </c>
      <c r="J2" s="22">
        <f t="shared" ref="J2:J24" si="0">SUM(C2:E2,H2:I2)</f>
        <v>249.14285714285714</v>
      </c>
      <c r="K2" s="2">
        <f t="shared" ref="K2:K24" si="1">COUNT(C2:E2,H2:I2)</f>
        <v>3</v>
      </c>
      <c r="L2" s="2"/>
      <c r="M2" s="2"/>
      <c r="N2" s="2"/>
      <c r="O2" s="2">
        <f t="shared" ref="O2:O24" si="2">IF(C2&gt;=50,1,0)</f>
        <v>1</v>
      </c>
      <c r="P2" s="2">
        <f t="shared" ref="P2:P24" si="3">IF(D2&gt;=40,1,0)</f>
        <v>0</v>
      </c>
      <c r="Q2" s="2">
        <f t="shared" ref="Q2:Q24" si="4">IF(E2&gt;=50,1,0)</f>
        <v>1</v>
      </c>
      <c r="R2" s="2">
        <f t="shared" ref="R2:R24" si="5">IF(H2&gt;=60,1,0)</f>
        <v>0</v>
      </c>
      <c r="S2" s="2">
        <f t="shared" ref="S2:S24" si="6">IF(I2&gt;=50,1,0)</f>
        <v>1</v>
      </c>
      <c r="T2" s="2">
        <f t="shared" ref="T2:T24" si="7">SUM(O2:S2)</f>
        <v>3</v>
      </c>
      <c r="U2" s="22">
        <f>J2</f>
        <v>249.14285714285714</v>
      </c>
      <c r="V2" s="41" t="s">
        <v>629</v>
      </c>
    </row>
    <row r="3" spans="1:22" s="9" customFormat="1">
      <c r="A3" s="1" t="s">
        <v>118</v>
      </c>
      <c r="B3" s="1" t="s">
        <v>8</v>
      </c>
      <c r="C3" s="22">
        <v>100</v>
      </c>
      <c r="D3" s="24">
        <v>68</v>
      </c>
      <c r="E3" s="22"/>
      <c r="F3" s="23"/>
      <c r="G3" s="23"/>
      <c r="H3" s="24"/>
      <c r="I3" s="22">
        <v>67.928571428571431</v>
      </c>
      <c r="J3" s="22">
        <f t="shared" si="0"/>
        <v>235.92857142857144</v>
      </c>
      <c r="K3" s="2">
        <f t="shared" si="1"/>
        <v>3</v>
      </c>
      <c r="L3" s="2"/>
      <c r="M3" s="2"/>
      <c r="N3" s="2"/>
      <c r="O3" s="2">
        <f t="shared" si="2"/>
        <v>1</v>
      </c>
      <c r="P3" s="2">
        <f t="shared" si="3"/>
        <v>1</v>
      </c>
      <c r="Q3" s="2">
        <f t="shared" si="4"/>
        <v>0</v>
      </c>
      <c r="R3" s="2">
        <f t="shared" si="5"/>
        <v>0</v>
      </c>
      <c r="S3" s="2">
        <f t="shared" si="6"/>
        <v>1</v>
      </c>
      <c r="T3" s="2">
        <f t="shared" si="7"/>
        <v>3</v>
      </c>
      <c r="U3" s="22">
        <f>J3</f>
        <v>235.92857142857144</v>
      </c>
      <c r="V3" s="41" t="s">
        <v>629</v>
      </c>
    </row>
    <row r="4" spans="1:22" s="9" customFormat="1">
      <c r="A4" s="1" t="s">
        <v>108</v>
      </c>
      <c r="B4" s="1" t="s">
        <v>30</v>
      </c>
      <c r="C4" s="22">
        <v>55</v>
      </c>
      <c r="D4" s="24">
        <v>77</v>
      </c>
      <c r="E4" s="24">
        <v>85</v>
      </c>
      <c r="F4" s="23"/>
      <c r="G4" s="23"/>
      <c r="H4" s="24"/>
      <c r="I4" s="24">
        <v>31.5</v>
      </c>
      <c r="J4" s="22">
        <f t="shared" si="0"/>
        <v>248.5</v>
      </c>
      <c r="K4" s="2">
        <f t="shared" si="1"/>
        <v>4</v>
      </c>
      <c r="L4" s="1"/>
      <c r="M4" s="1"/>
      <c r="N4" s="1"/>
      <c r="O4" s="2">
        <f t="shared" si="2"/>
        <v>1</v>
      </c>
      <c r="P4" s="2">
        <f t="shared" si="3"/>
        <v>1</v>
      </c>
      <c r="Q4" s="2">
        <f t="shared" si="4"/>
        <v>1</v>
      </c>
      <c r="R4" s="2">
        <f t="shared" si="5"/>
        <v>0</v>
      </c>
      <c r="S4" s="2">
        <f t="shared" si="6"/>
        <v>0</v>
      </c>
      <c r="T4" s="2">
        <f t="shared" si="7"/>
        <v>3</v>
      </c>
      <c r="U4" s="22">
        <f>J4-MIN(C4:E4,H4:I4)</f>
        <v>217</v>
      </c>
      <c r="V4" s="41" t="s">
        <v>629</v>
      </c>
    </row>
    <row r="5" spans="1:22" s="9" customFormat="1">
      <c r="A5" s="2" t="s">
        <v>52</v>
      </c>
      <c r="B5" s="2" t="s">
        <v>53</v>
      </c>
      <c r="C5" s="22">
        <v>71</v>
      </c>
      <c r="D5" s="24">
        <v>45</v>
      </c>
      <c r="E5" s="22">
        <v>81</v>
      </c>
      <c r="F5" s="23"/>
      <c r="G5" s="23"/>
      <c r="H5" s="24"/>
      <c r="I5" s="22"/>
      <c r="J5" s="22">
        <f t="shared" si="0"/>
        <v>197</v>
      </c>
      <c r="K5" s="2">
        <f t="shared" si="1"/>
        <v>3</v>
      </c>
      <c r="L5" s="2"/>
      <c r="M5" s="2"/>
      <c r="N5" s="2"/>
      <c r="O5" s="2">
        <f t="shared" si="2"/>
        <v>1</v>
      </c>
      <c r="P5" s="2">
        <f t="shared" si="3"/>
        <v>1</v>
      </c>
      <c r="Q5" s="2">
        <f t="shared" si="4"/>
        <v>1</v>
      </c>
      <c r="R5" s="2">
        <f t="shared" si="5"/>
        <v>0</v>
      </c>
      <c r="S5" s="2">
        <f t="shared" si="6"/>
        <v>0</v>
      </c>
      <c r="T5" s="2">
        <f t="shared" si="7"/>
        <v>3</v>
      </c>
      <c r="U5" s="22">
        <f t="shared" ref="U5:U24" si="8">J5</f>
        <v>197</v>
      </c>
      <c r="V5" s="41" t="s">
        <v>629</v>
      </c>
    </row>
    <row r="6" spans="1:22" s="9" customFormat="1">
      <c r="A6" s="2" t="s">
        <v>45</v>
      </c>
      <c r="B6" s="2" t="s">
        <v>46</v>
      </c>
      <c r="C6" s="43">
        <v>80</v>
      </c>
      <c r="D6" s="24">
        <v>44</v>
      </c>
      <c r="E6" s="22"/>
      <c r="F6" s="24"/>
      <c r="G6" s="2"/>
      <c r="H6" s="24"/>
      <c r="I6" s="65">
        <v>73</v>
      </c>
      <c r="J6" s="22">
        <f t="shared" si="0"/>
        <v>197</v>
      </c>
      <c r="K6" s="2">
        <f t="shared" si="1"/>
        <v>3</v>
      </c>
      <c r="L6" s="2"/>
      <c r="M6" s="2"/>
      <c r="N6" s="2"/>
      <c r="O6" s="2">
        <f t="shared" si="2"/>
        <v>1</v>
      </c>
      <c r="P6" s="2">
        <f t="shared" si="3"/>
        <v>1</v>
      </c>
      <c r="Q6" s="2">
        <f t="shared" si="4"/>
        <v>0</v>
      </c>
      <c r="R6" s="2">
        <f t="shared" si="5"/>
        <v>0</v>
      </c>
      <c r="S6" s="2">
        <f t="shared" si="6"/>
        <v>1</v>
      </c>
      <c r="T6" s="2">
        <f t="shared" si="7"/>
        <v>3</v>
      </c>
      <c r="U6" s="22">
        <f t="shared" si="8"/>
        <v>197</v>
      </c>
      <c r="V6" s="41" t="s">
        <v>629</v>
      </c>
    </row>
    <row r="7" spans="1:22" s="9" customFormat="1">
      <c r="A7" s="1" t="s">
        <v>47</v>
      </c>
      <c r="B7" s="1" t="s">
        <v>10</v>
      </c>
      <c r="C7" s="43">
        <v>88</v>
      </c>
      <c r="D7" s="24">
        <v>30</v>
      </c>
      <c r="E7" s="22"/>
      <c r="F7" s="24"/>
      <c r="G7" s="23"/>
      <c r="H7" s="24"/>
      <c r="I7" s="22">
        <v>55.714285714285715</v>
      </c>
      <c r="J7" s="22">
        <f t="shared" si="0"/>
        <v>173.71428571428572</v>
      </c>
      <c r="K7" s="2">
        <f t="shared" si="1"/>
        <v>3</v>
      </c>
      <c r="L7" s="2"/>
      <c r="M7" s="2"/>
      <c r="N7" s="2"/>
      <c r="O7" s="2">
        <f t="shared" si="2"/>
        <v>1</v>
      </c>
      <c r="P7" s="2">
        <f t="shared" si="3"/>
        <v>0</v>
      </c>
      <c r="Q7" s="2">
        <f t="shared" si="4"/>
        <v>0</v>
      </c>
      <c r="R7" s="2">
        <f t="shared" si="5"/>
        <v>0</v>
      </c>
      <c r="S7" s="2">
        <f t="shared" si="6"/>
        <v>1</v>
      </c>
      <c r="T7" s="2">
        <f t="shared" si="7"/>
        <v>2</v>
      </c>
      <c r="U7" s="22">
        <f t="shared" si="8"/>
        <v>173.71428571428572</v>
      </c>
      <c r="V7" s="52" t="s">
        <v>635</v>
      </c>
    </row>
    <row r="8" spans="1:22" s="9" customFormat="1">
      <c r="A8" s="2" t="s">
        <v>119</v>
      </c>
      <c r="B8" s="2" t="s">
        <v>27</v>
      </c>
      <c r="C8" s="22">
        <v>88</v>
      </c>
      <c r="D8" s="24">
        <v>49</v>
      </c>
      <c r="E8" s="22"/>
      <c r="F8" s="23"/>
      <c r="G8" s="23"/>
      <c r="H8" s="24"/>
      <c r="I8" s="22"/>
      <c r="J8" s="22">
        <f t="shared" si="0"/>
        <v>137</v>
      </c>
      <c r="K8" s="2">
        <f t="shared" si="1"/>
        <v>2</v>
      </c>
      <c r="L8" s="2"/>
      <c r="M8" s="2"/>
      <c r="N8" s="2"/>
      <c r="O8" s="2">
        <f t="shared" si="2"/>
        <v>1</v>
      </c>
      <c r="P8" s="2">
        <f t="shared" si="3"/>
        <v>1</v>
      </c>
      <c r="Q8" s="2">
        <f t="shared" si="4"/>
        <v>0</v>
      </c>
      <c r="R8" s="2">
        <f t="shared" si="5"/>
        <v>0</v>
      </c>
      <c r="S8" s="2">
        <f t="shared" si="6"/>
        <v>0</v>
      </c>
      <c r="T8" s="2">
        <f t="shared" si="7"/>
        <v>2</v>
      </c>
      <c r="U8" s="22">
        <f t="shared" si="8"/>
        <v>137</v>
      </c>
      <c r="V8" s="52" t="s">
        <v>635</v>
      </c>
    </row>
    <row r="9" spans="1:22" s="9" customFormat="1">
      <c r="A9" s="1" t="s">
        <v>110</v>
      </c>
      <c r="B9" s="1" t="s">
        <v>30</v>
      </c>
      <c r="C9" s="22">
        <v>29</v>
      </c>
      <c r="D9" s="24">
        <v>29</v>
      </c>
      <c r="E9" s="22"/>
      <c r="F9" s="23"/>
      <c r="G9" s="23"/>
      <c r="H9" s="24"/>
      <c r="I9" s="22">
        <v>47.464285714285715</v>
      </c>
      <c r="J9" s="22">
        <f t="shared" si="0"/>
        <v>105.46428571428572</v>
      </c>
      <c r="K9" s="2">
        <f t="shared" si="1"/>
        <v>3</v>
      </c>
      <c r="L9" s="2"/>
      <c r="M9" s="2"/>
      <c r="N9" s="2"/>
      <c r="O9" s="2">
        <f t="shared" si="2"/>
        <v>0</v>
      </c>
      <c r="P9" s="2">
        <f t="shared" si="3"/>
        <v>0</v>
      </c>
      <c r="Q9" s="2">
        <f t="shared" si="4"/>
        <v>0</v>
      </c>
      <c r="R9" s="2">
        <f t="shared" si="5"/>
        <v>0</v>
      </c>
      <c r="S9" s="2">
        <f t="shared" si="6"/>
        <v>0</v>
      </c>
      <c r="T9" s="2">
        <f t="shared" si="7"/>
        <v>0</v>
      </c>
      <c r="U9" s="22">
        <f t="shared" si="8"/>
        <v>105.46428571428572</v>
      </c>
      <c r="V9" s="2" t="s">
        <v>634</v>
      </c>
    </row>
    <row r="10" spans="1:22" s="9" customFormat="1">
      <c r="A10" s="2" t="s">
        <v>51</v>
      </c>
      <c r="B10" s="2" t="s">
        <v>23</v>
      </c>
      <c r="C10" s="22">
        <v>12</v>
      </c>
      <c r="D10" s="22">
        <v>3</v>
      </c>
      <c r="E10" s="22"/>
      <c r="F10" s="23"/>
      <c r="G10" s="23"/>
      <c r="H10" s="24"/>
      <c r="I10" s="22">
        <v>36.964285714285715</v>
      </c>
      <c r="J10" s="22">
        <f t="shared" si="0"/>
        <v>51.964285714285715</v>
      </c>
      <c r="K10" s="2">
        <f t="shared" si="1"/>
        <v>3</v>
      </c>
      <c r="L10" s="2"/>
      <c r="M10" s="2"/>
      <c r="N10" s="2"/>
      <c r="O10" s="2">
        <f t="shared" si="2"/>
        <v>0</v>
      </c>
      <c r="P10" s="2">
        <f t="shared" si="3"/>
        <v>0</v>
      </c>
      <c r="Q10" s="2">
        <f t="shared" si="4"/>
        <v>0</v>
      </c>
      <c r="R10" s="2">
        <f t="shared" si="5"/>
        <v>0</v>
      </c>
      <c r="S10" s="2">
        <f t="shared" si="6"/>
        <v>0</v>
      </c>
      <c r="T10" s="2">
        <f t="shared" si="7"/>
        <v>0</v>
      </c>
      <c r="U10" s="22">
        <f t="shared" si="8"/>
        <v>51.964285714285715</v>
      </c>
      <c r="V10" s="2" t="s">
        <v>634</v>
      </c>
    </row>
    <row r="11" spans="1:22" s="9" customFormat="1">
      <c r="A11" s="6" t="s">
        <v>426</v>
      </c>
      <c r="B11" s="6" t="s">
        <v>23</v>
      </c>
      <c r="C11" s="22">
        <v>20</v>
      </c>
      <c r="D11" s="22"/>
      <c r="E11" s="22"/>
      <c r="F11" s="24"/>
      <c r="G11" s="23"/>
      <c r="H11" s="24"/>
      <c r="I11" s="22"/>
      <c r="J11" s="22">
        <f t="shared" si="0"/>
        <v>20</v>
      </c>
      <c r="K11" s="2">
        <f t="shared" si="1"/>
        <v>1</v>
      </c>
      <c r="L11" s="2"/>
      <c r="M11" s="2"/>
      <c r="N11" s="2"/>
      <c r="O11" s="2">
        <f t="shared" si="2"/>
        <v>0</v>
      </c>
      <c r="P11" s="2">
        <f t="shared" si="3"/>
        <v>0</v>
      </c>
      <c r="Q11" s="2">
        <f t="shared" si="4"/>
        <v>0</v>
      </c>
      <c r="R11" s="2">
        <f t="shared" si="5"/>
        <v>0</v>
      </c>
      <c r="S11" s="2">
        <f t="shared" si="6"/>
        <v>0</v>
      </c>
      <c r="T11" s="2">
        <f t="shared" si="7"/>
        <v>0</v>
      </c>
      <c r="U11" s="22">
        <f t="shared" si="8"/>
        <v>20</v>
      </c>
      <c r="V11" s="2" t="s">
        <v>634</v>
      </c>
    </row>
    <row r="12" spans="1:22" s="9" customFormat="1">
      <c r="A12" s="6" t="s">
        <v>423</v>
      </c>
      <c r="B12" s="6" t="s">
        <v>312</v>
      </c>
      <c r="C12" s="22"/>
      <c r="D12" s="22"/>
      <c r="E12" s="22"/>
      <c r="F12" s="23"/>
      <c r="G12" s="23"/>
      <c r="H12" s="24"/>
      <c r="I12" s="22"/>
      <c r="J12" s="22">
        <f t="shared" si="0"/>
        <v>0</v>
      </c>
      <c r="K12" s="2">
        <f t="shared" si="1"/>
        <v>0</v>
      </c>
      <c r="L12" s="2"/>
      <c r="M12" s="2"/>
      <c r="N12" s="2"/>
      <c r="O12" s="2">
        <f t="shared" si="2"/>
        <v>0</v>
      </c>
      <c r="P12" s="2">
        <f t="shared" si="3"/>
        <v>0</v>
      </c>
      <c r="Q12" s="2">
        <f t="shared" si="4"/>
        <v>0</v>
      </c>
      <c r="R12" s="2">
        <f t="shared" si="5"/>
        <v>0</v>
      </c>
      <c r="S12" s="2">
        <f t="shared" si="6"/>
        <v>0</v>
      </c>
      <c r="T12" s="2">
        <f t="shared" si="7"/>
        <v>0</v>
      </c>
      <c r="U12" s="22">
        <f t="shared" si="8"/>
        <v>0</v>
      </c>
      <c r="V12" s="2" t="s">
        <v>634</v>
      </c>
    </row>
    <row r="13" spans="1:22">
      <c r="A13" s="28" t="s">
        <v>424</v>
      </c>
      <c r="B13" s="28" t="s">
        <v>191</v>
      </c>
      <c r="C13" s="22"/>
      <c r="D13" s="22"/>
      <c r="E13" s="22"/>
      <c r="F13" s="23"/>
      <c r="G13" s="23"/>
      <c r="H13" s="24"/>
      <c r="I13" s="22"/>
      <c r="J13" s="22">
        <f t="shared" si="0"/>
        <v>0</v>
      </c>
      <c r="K13" s="2">
        <f t="shared" si="1"/>
        <v>0</v>
      </c>
      <c r="L13" s="2"/>
      <c r="M13" s="2"/>
      <c r="N13" s="2"/>
      <c r="O13" s="2">
        <f t="shared" si="2"/>
        <v>0</v>
      </c>
      <c r="P13" s="2">
        <f t="shared" si="3"/>
        <v>0</v>
      </c>
      <c r="Q13" s="2">
        <f t="shared" si="4"/>
        <v>0</v>
      </c>
      <c r="R13" s="2">
        <f t="shared" si="5"/>
        <v>0</v>
      </c>
      <c r="S13" s="2">
        <f t="shared" si="6"/>
        <v>0</v>
      </c>
      <c r="T13" s="2">
        <f t="shared" si="7"/>
        <v>0</v>
      </c>
      <c r="U13" s="22">
        <f t="shared" si="8"/>
        <v>0</v>
      </c>
      <c r="V13" s="2" t="s">
        <v>634</v>
      </c>
    </row>
    <row r="14" spans="1:22">
      <c r="A14" s="5" t="s">
        <v>425</v>
      </c>
      <c r="B14" s="5" t="s">
        <v>420</v>
      </c>
      <c r="C14" s="22"/>
      <c r="D14" s="22"/>
      <c r="E14" s="22"/>
      <c r="F14" s="23"/>
      <c r="G14" s="23"/>
      <c r="H14" s="24"/>
      <c r="I14" s="22"/>
      <c r="J14" s="22">
        <f t="shared" si="0"/>
        <v>0</v>
      </c>
      <c r="K14" s="2">
        <f t="shared" si="1"/>
        <v>0</v>
      </c>
      <c r="L14" s="2"/>
      <c r="M14" s="2"/>
      <c r="N14" s="2"/>
      <c r="O14" s="2">
        <f t="shared" si="2"/>
        <v>0</v>
      </c>
      <c r="P14" s="2">
        <f t="shared" si="3"/>
        <v>0</v>
      </c>
      <c r="Q14" s="2">
        <f t="shared" si="4"/>
        <v>0</v>
      </c>
      <c r="R14" s="2">
        <f t="shared" si="5"/>
        <v>0</v>
      </c>
      <c r="S14" s="2">
        <f t="shared" si="6"/>
        <v>0</v>
      </c>
      <c r="T14" s="2">
        <f t="shared" si="7"/>
        <v>0</v>
      </c>
      <c r="U14" s="22">
        <f t="shared" si="8"/>
        <v>0</v>
      </c>
      <c r="V14" s="2" t="s">
        <v>634</v>
      </c>
    </row>
    <row r="15" spans="1:22">
      <c r="A15" s="3" t="s">
        <v>217</v>
      </c>
      <c r="B15" s="3" t="s">
        <v>157</v>
      </c>
      <c r="C15" s="22"/>
      <c r="D15" s="24"/>
      <c r="E15" s="22"/>
      <c r="F15" s="23"/>
      <c r="G15" s="2"/>
      <c r="H15" s="24"/>
      <c r="I15" s="22"/>
      <c r="J15" s="22">
        <f t="shared" si="0"/>
        <v>0</v>
      </c>
      <c r="K15" s="2">
        <f t="shared" si="1"/>
        <v>0</v>
      </c>
      <c r="L15" s="2"/>
      <c r="M15" s="2"/>
      <c r="N15" s="2"/>
      <c r="O15" s="2">
        <f t="shared" si="2"/>
        <v>0</v>
      </c>
      <c r="P15" s="2">
        <f t="shared" si="3"/>
        <v>0</v>
      </c>
      <c r="Q15" s="2">
        <f t="shared" si="4"/>
        <v>0</v>
      </c>
      <c r="R15" s="2">
        <f t="shared" si="5"/>
        <v>0</v>
      </c>
      <c r="S15" s="2">
        <f t="shared" si="6"/>
        <v>0</v>
      </c>
      <c r="T15" s="2">
        <f t="shared" si="7"/>
        <v>0</v>
      </c>
      <c r="U15" s="22">
        <f t="shared" si="8"/>
        <v>0</v>
      </c>
      <c r="V15" s="2" t="s">
        <v>634</v>
      </c>
    </row>
    <row r="16" spans="1:22">
      <c r="A16" s="5" t="s">
        <v>421</v>
      </c>
      <c r="B16" s="5" t="s">
        <v>6</v>
      </c>
      <c r="C16" s="22"/>
      <c r="D16" s="22"/>
      <c r="E16" s="22"/>
      <c r="F16" s="23"/>
      <c r="G16" s="23"/>
      <c r="H16" s="24"/>
      <c r="I16" s="22"/>
      <c r="J16" s="22">
        <f t="shared" si="0"/>
        <v>0</v>
      </c>
      <c r="K16" s="2">
        <f t="shared" si="1"/>
        <v>0</v>
      </c>
      <c r="L16" s="2"/>
      <c r="M16" s="2"/>
      <c r="N16" s="2"/>
      <c r="O16" s="2">
        <f t="shared" si="2"/>
        <v>0</v>
      </c>
      <c r="P16" s="2">
        <f t="shared" si="3"/>
        <v>0</v>
      </c>
      <c r="Q16" s="2">
        <f t="shared" si="4"/>
        <v>0</v>
      </c>
      <c r="R16" s="2">
        <f t="shared" si="5"/>
        <v>0</v>
      </c>
      <c r="S16" s="2">
        <f t="shared" si="6"/>
        <v>0</v>
      </c>
      <c r="T16" s="2">
        <f t="shared" si="7"/>
        <v>0</v>
      </c>
      <c r="U16" s="22">
        <f t="shared" si="8"/>
        <v>0</v>
      </c>
      <c r="V16" s="2" t="s">
        <v>634</v>
      </c>
    </row>
    <row r="17" spans="1:22">
      <c r="A17" s="1" t="s">
        <v>112</v>
      </c>
      <c r="B17" s="1" t="s">
        <v>6</v>
      </c>
      <c r="C17" s="22"/>
      <c r="D17" s="24"/>
      <c r="E17" s="22"/>
      <c r="F17" s="23"/>
      <c r="G17" s="23"/>
      <c r="H17" s="24"/>
      <c r="I17" s="22"/>
      <c r="J17" s="22">
        <f t="shared" si="0"/>
        <v>0</v>
      </c>
      <c r="K17" s="2">
        <f t="shared" si="1"/>
        <v>0</v>
      </c>
      <c r="L17" s="2"/>
      <c r="M17" s="2"/>
      <c r="N17" s="2"/>
      <c r="O17" s="2">
        <f t="shared" si="2"/>
        <v>0</v>
      </c>
      <c r="P17" s="2">
        <f t="shared" si="3"/>
        <v>0</v>
      </c>
      <c r="Q17" s="2">
        <f t="shared" si="4"/>
        <v>0</v>
      </c>
      <c r="R17" s="2">
        <f t="shared" si="5"/>
        <v>0</v>
      </c>
      <c r="S17" s="2">
        <f t="shared" si="6"/>
        <v>0</v>
      </c>
      <c r="T17" s="2">
        <f t="shared" si="7"/>
        <v>0</v>
      </c>
      <c r="U17" s="22">
        <f t="shared" si="8"/>
        <v>0</v>
      </c>
      <c r="V17" s="2" t="s">
        <v>634</v>
      </c>
    </row>
    <row r="18" spans="1:22">
      <c r="A18" s="5" t="s">
        <v>428</v>
      </c>
      <c r="B18" s="5" t="s">
        <v>429</v>
      </c>
      <c r="C18" s="22"/>
      <c r="D18" s="22"/>
      <c r="E18" s="22"/>
      <c r="F18" s="23"/>
      <c r="G18" s="23"/>
      <c r="H18" s="24"/>
      <c r="I18" s="22"/>
      <c r="J18" s="22">
        <f t="shared" si="0"/>
        <v>0</v>
      </c>
      <c r="K18" s="2">
        <f t="shared" si="1"/>
        <v>0</v>
      </c>
      <c r="L18" s="2"/>
      <c r="M18" s="2"/>
      <c r="N18" s="2"/>
      <c r="O18" s="2">
        <f t="shared" si="2"/>
        <v>0</v>
      </c>
      <c r="P18" s="2">
        <f t="shared" si="3"/>
        <v>0</v>
      </c>
      <c r="Q18" s="2">
        <f t="shared" si="4"/>
        <v>0</v>
      </c>
      <c r="R18" s="2">
        <f t="shared" si="5"/>
        <v>0</v>
      </c>
      <c r="S18" s="2">
        <f t="shared" si="6"/>
        <v>0</v>
      </c>
      <c r="T18" s="2">
        <f t="shared" si="7"/>
        <v>0</v>
      </c>
      <c r="U18" s="22">
        <f t="shared" si="8"/>
        <v>0</v>
      </c>
      <c r="V18" s="2" t="s">
        <v>634</v>
      </c>
    </row>
    <row r="19" spans="1:22">
      <c r="A19" s="1" t="s">
        <v>113</v>
      </c>
      <c r="B19" s="1" t="s">
        <v>114</v>
      </c>
      <c r="C19" s="22"/>
      <c r="D19" s="24"/>
      <c r="E19" s="22"/>
      <c r="F19" s="23"/>
      <c r="G19" s="23"/>
      <c r="H19" s="24"/>
      <c r="I19" s="22"/>
      <c r="J19" s="22">
        <f t="shared" si="0"/>
        <v>0</v>
      </c>
      <c r="K19" s="2">
        <f t="shared" si="1"/>
        <v>0</v>
      </c>
      <c r="L19" s="2"/>
      <c r="M19" s="2"/>
      <c r="N19" s="2"/>
      <c r="O19" s="2">
        <f t="shared" si="2"/>
        <v>0</v>
      </c>
      <c r="P19" s="2">
        <f t="shared" si="3"/>
        <v>0</v>
      </c>
      <c r="Q19" s="2">
        <f t="shared" si="4"/>
        <v>0</v>
      </c>
      <c r="R19" s="2">
        <f t="shared" si="5"/>
        <v>0</v>
      </c>
      <c r="S19" s="2">
        <f t="shared" si="6"/>
        <v>0</v>
      </c>
      <c r="T19" s="2">
        <f t="shared" si="7"/>
        <v>0</v>
      </c>
      <c r="U19" s="22">
        <f t="shared" si="8"/>
        <v>0</v>
      </c>
      <c r="V19" s="2" t="s">
        <v>634</v>
      </c>
    </row>
    <row r="20" spans="1:22">
      <c r="A20" s="6" t="s">
        <v>422</v>
      </c>
      <c r="B20" s="6" t="s">
        <v>75</v>
      </c>
      <c r="C20" s="22"/>
      <c r="D20" s="22"/>
      <c r="E20" s="22"/>
      <c r="F20" s="23"/>
      <c r="G20" s="23"/>
      <c r="H20" s="24"/>
      <c r="I20" s="22"/>
      <c r="J20" s="22">
        <f t="shared" si="0"/>
        <v>0</v>
      </c>
      <c r="K20" s="2">
        <f t="shared" si="1"/>
        <v>0</v>
      </c>
      <c r="L20" s="2"/>
      <c r="M20" s="2"/>
      <c r="N20" s="2"/>
      <c r="O20" s="2">
        <f t="shared" si="2"/>
        <v>0</v>
      </c>
      <c r="P20" s="2">
        <f t="shared" si="3"/>
        <v>0</v>
      </c>
      <c r="Q20" s="2">
        <f t="shared" si="4"/>
        <v>0</v>
      </c>
      <c r="R20" s="2">
        <f t="shared" si="5"/>
        <v>0</v>
      </c>
      <c r="S20" s="2">
        <f t="shared" si="6"/>
        <v>0</v>
      </c>
      <c r="T20" s="2">
        <f t="shared" si="7"/>
        <v>0</v>
      </c>
      <c r="U20" s="22">
        <f t="shared" si="8"/>
        <v>0</v>
      </c>
      <c r="V20" s="2" t="s">
        <v>634</v>
      </c>
    </row>
    <row r="21" spans="1:22">
      <c r="A21" s="6" t="s">
        <v>234</v>
      </c>
      <c r="B21" s="6" t="s">
        <v>420</v>
      </c>
      <c r="C21" s="22"/>
      <c r="D21" s="22"/>
      <c r="E21" s="22"/>
      <c r="F21" s="23"/>
      <c r="G21" s="23"/>
      <c r="H21" s="24"/>
      <c r="I21" s="22"/>
      <c r="J21" s="22">
        <f t="shared" si="0"/>
        <v>0</v>
      </c>
      <c r="K21" s="2">
        <f t="shared" si="1"/>
        <v>0</v>
      </c>
      <c r="L21" s="2"/>
      <c r="M21" s="2"/>
      <c r="N21" s="2"/>
      <c r="O21" s="2">
        <f t="shared" si="2"/>
        <v>0</v>
      </c>
      <c r="P21" s="2">
        <f t="shared" si="3"/>
        <v>0</v>
      </c>
      <c r="Q21" s="2">
        <f t="shared" si="4"/>
        <v>0</v>
      </c>
      <c r="R21" s="2">
        <f t="shared" si="5"/>
        <v>0</v>
      </c>
      <c r="S21" s="2">
        <f t="shared" si="6"/>
        <v>0</v>
      </c>
      <c r="T21" s="2">
        <f t="shared" si="7"/>
        <v>0</v>
      </c>
      <c r="U21" s="22">
        <f t="shared" si="8"/>
        <v>0</v>
      </c>
      <c r="V21" s="2" t="s">
        <v>634</v>
      </c>
    </row>
    <row r="22" spans="1:22">
      <c r="A22" s="7" t="s">
        <v>49</v>
      </c>
      <c r="B22" s="7" t="s">
        <v>6</v>
      </c>
      <c r="C22" s="22"/>
      <c r="D22" s="22"/>
      <c r="E22" s="22"/>
      <c r="F22" s="23"/>
      <c r="G22" s="23"/>
      <c r="H22" s="24"/>
      <c r="I22" s="22"/>
      <c r="J22" s="22">
        <f t="shared" si="0"/>
        <v>0</v>
      </c>
      <c r="K22" s="2">
        <f t="shared" si="1"/>
        <v>0</v>
      </c>
      <c r="L22" s="2"/>
      <c r="M22" s="2"/>
      <c r="N22" s="2"/>
      <c r="O22" s="2">
        <f t="shared" si="2"/>
        <v>0</v>
      </c>
      <c r="P22" s="2">
        <f t="shared" si="3"/>
        <v>0</v>
      </c>
      <c r="Q22" s="2">
        <f t="shared" si="4"/>
        <v>0</v>
      </c>
      <c r="R22" s="2">
        <f t="shared" si="5"/>
        <v>0</v>
      </c>
      <c r="S22" s="2">
        <f t="shared" si="6"/>
        <v>0</v>
      </c>
      <c r="T22" s="2">
        <f t="shared" si="7"/>
        <v>0</v>
      </c>
      <c r="U22" s="22">
        <f t="shared" si="8"/>
        <v>0</v>
      </c>
      <c r="V22" s="2" t="s">
        <v>634</v>
      </c>
    </row>
    <row r="23" spans="1:22">
      <c r="A23" s="1" t="s">
        <v>116</v>
      </c>
      <c r="B23" s="1" t="s">
        <v>117</v>
      </c>
      <c r="C23" s="22"/>
      <c r="D23" s="24"/>
      <c r="E23" s="24"/>
      <c r="F23" s="23"/>
      <c r="G23" s="23"/>
      <c r="H23" s="24"/>
      <c r="I23" s="24"/>
      <c r="J23" s="22">
        <f t="shared" si="0"/>
        <v>0</v>
      </c>
      <c r="K23" s="2">
        <f t="shared" si="1"/>
        <v>0</v>
      </c>
      <c r="L23" s="1"/>
      <c r="M23" s="1"/>
      <c r="N23" s="1"/>
      <c r="O23" s="2">
        <f t="shared" si="2"/>
        <v>0</v>
      </c>
      <c r="P23" s="2">
        <f t="shared" si="3"/>
        <v>0</v>
      </c>
      <c r="Q23" s="2">
        <f t="shared" si="4"/>
        <v>0</v>
      </c>
      <c r="R23" s="2">
        <f t="shared" si="5"/>
        <v>0</v>
      </c>
      <c r="S23" s="2">
        <f t="shared" si="6"/>
        <v>0</v>
      </c>
      <c r="T23" s="2">
        <f t="shared" si="7"/>
        <v>0</v>
      </c>
      <c r="U23" s="22">
        <f t="shared" si="8"/>
        <v>0</v>
      </c>
      <c r="V23" s="2" t="s">
        <v>634</v>
      </c>
    </row>
    <row r="24" spans="1:22">
      <c r="A24" s="7" t="s">
        <v>427</v>
      </c>
      <c r="B24" s="7" t="s">
        <v>23</v>
      </c>
      <c r="C24" s="22"/>
      <c r="D24" s="22"/>
      <c r="E24" s="22"/>
      <c r="F24" s="23"/>
      <c r="G24" s="23"/>
      <c r="H24" s="24"/>
      <c r="I24" s="22"/>
      <c r="J24" s="22">
        <f t="shared" si="0"/>
        <v>0</v>
      </c>
      <c r="K24" s="2">
        <f t="shared" si="1"/>
        <v>0</v>
      </c>
      <c r="L24" s="2"/>
      <c r="M24" s="2"/>
      <c r="N24" s="2"/>
      <c r="O24" s="2">
        <f t="shared" si="2"/>
        <v>0</v>
      </c>
      <c r="P24" s="2">
        <f t="shared" si="3"/>
        <v>0</v>
      </c>
      <c r="Q24" s="2">
        <f t="shared" si="4"/>
        <v>0</v>
      </c>
      <c r="R24" s="2">
        <f t="shared" si="5"/>
        <v>0</v>
      </c>
      <c r="S24" s="2">
        <f t="shared" si="6"/>
        <v>0</v>
      </c>
      <c r="T24" s="2">
        <f t="shared" si="7"/>
        <v>0</v>
      </c>
      <c r="U24" s="22">
        <f t="shared" si="8"/>
        <v>0</v>
      </c>
      <c r="V24" s="2" t="s">
        <v>634</v>
      </c>
    </row>
    <row r="25" spans="1:22">
      <c r="F25" s="23"/>
      <c r="G25" s="23"/>
    </row>
    <row r="26" spans="1:22" s="9" customFormat="1">
      <c r="A26" s="3" t="s">
        <v>480</v>
      </c>
      <c r="B26" s="3" t="s">
        <v>180</v>
      </c>
      <c r="C26" s="22">
        <v>49</v>
      </c>
      <c r="D26" s="22"/>
      <c r="E26" s="22">
        <v>59</v>
      </c>
      <c r="F26" s="23">
        <v>67</v>
      </c>
      <c r="G26" s="23"/>
      <c r="H26" s="24">
        <f>MAX(F26:G26)</f>
        <v>67</v>
      </c>
      <c r="I26" s="22"/>
      <c r="J26" s="22">
        <f>SUM(C26:E26,H26:I26)</f>
        <v>175</v>
      </c>
      <c r="K26" s="2">
        <f>COUNT(C26:E26,H26:I26)</f>
        <v>3</v>
      </c>
      <c r="L26" s="2"/>
      <c r="M26" s="2"/>
      <c r="N26" s="2"/>
      <c r="O26" s="2">
        <f>IF(C26&gt;=50,1,0)</f>
        <v>0</v>
      </c>
      <c r="P26" s="2">
        <f>IF(D26&gt;=40,1,0)</f>
        <v>0</v>
      </c>
      <c r="Q26" s="2">
        <f>IF(E26&gt;=50,1,0)</f>
        <v>1</v>
      </c>
      <c r="R26" s="2">
        <f>IF(H26&gt;=60,1,0)</f>
        <v>1</v>
      </c>
      <c r="S26" s="2">
        <f>IF(I26&gt;=50,1,0)</f>
        <v>0</v>
      </c>
      <c r="T26" s="2">
        <f>SUM(O26:S26)</f>
        <v>2</v>
      </c>
      <c r="U26" s="22">
        <f>J26</f>
        <v>175</v>
      </c>
      <c r="V26" s="50" t="s">
        <v>631</v>
      </c>
    </row>
    <row r="27" spans="1:22" s="9" customFormat="1">
      <c r="A27" s="3" t="s">
        <v>107</v>
      </c>
      <c r="B27" s="3" t="s">
        <v>6</v>
      </c>
      <c r="C27" s="22">
        <v>46</v>
      </c>
      <c r="D27" s="22">
        <v>7</v>
      </c>
      <c r="E27" s="22"/>
      <c r="F27" s="23"/>
      <c r="G27" s="23"/>
      <c r="H27" s="24"/>
      <c r="I27" s="65">
        <v>77</v>
      </c>
      <c r="J27" s="22">
        <f>SUM(C27:E27,H27:I27)</f>
        <v>130</v>
      </c>
      <c r="K27" s="2">
        <f>COUNT(C27:E27,H27:I27)</f>
        <v>3</v>
      </c>
      <c r="L27" s="2"/>
      <c r="M27" s="2"/>
      <c r="N27" s="2"/>
      <c r="O27" s="2">
        <f>IF(C27&gt;=50,1,0)</f>
        <v>0</v>
      </c>
      <c r="P27" s="2">
        <f>IF(D27&gt;=40,1,0)</f>
        <v>0</v>
      </c>
      <c r="Q27" s="2">
        <f>IF(E27&gt;=50,1,0)</f>
        <v>0</v>
      </c>
      <c r="R27" s="2">
        <f>IF(H27&gt;=60,1,0)</f>
        <v>0</v>
      </c>
      <c r="S27" s="2">
        <f>IF(I27&gt;=50,1,0)</f>
        <v>1</v>
      </c>
      <c r="T27" s="2">
        <f>SUM(O27:S27)</f>
        <v>1</v>
      </c>
      <c r="U27" s="22">
        <f>J27</f>
        <v>130</v>
      </c>
      <c r="V27" s="50" t="s">
        <v>631</v>
      </c>
    </row>
    <row r="28" spans="1:22" s="9" customFormat="1">
      <c r="A28" s="3" t="s">
        <v>519</v>
      </c>
      <c r="B28" s="3" t="s">
        <v>31</v>
      </c>
      <c r="C28" s="22"/>
      <c r="D28" s="22"/>
      <c r="E28" s="22"/>
      <c r="F28" s="23"/>
      <c r="G28" s="23"/>
      <c r="H28" s="24"/>
      <c r="I28" s="22">
        <v>50</v>
      </c>
      <c r="J28" s="22">
        <f>SUM(C28:E28,H28:I28)</f>
        <v>50</v>
      </c>
      <c r="K28" s="2">
        <f>COUNT(C28:E28,H28:I28)</f>
        <v>1</v>
      </c>
      <c r="L28" s="2"/>
      <c r="M28" s="2"/>
      <c r="N28" s="2"/>
      <c r="O28" s="2">
        <f>IF(C28&gt;=50,1,0)</f>
        <v>0</v>
      </c>
      <c r="P28" s="2">
        <f>IF(D28&gt;=40,1,0)</f>
        <v>0</v>
      </c>
      <c r="Q28" s="2">
        <f>IF(E28&gt;=50,1,0)</f>
        <v>0</v>
      </c>
      <c r="R28" s="2">
        <f>IF(H28&gt;=60,1,0)</f>
        <v>0</v>
      </c>
      <c r="S28" s="2">
        <f>IF(I28&gt;=50,1,0)</f>
        <v>1</v>
      </c>
      <c r="T28" s="2">
        <f>SUM(O28:S28)</f>
        <v>1</v>
      </c>
      <c r="U28" s="22">
        <f>J28</f>
        <v>50</v>
      </c>
      <c r="V28" s="2" t="s">
        <v>636</v>
      </c>
    </row>
    <row r="29" spans="1:22" s="9" customFormat="1">
      <c r="A29" s="3" t="s">
        <v>373</v>
      </c>
      <c r="B29" s="3" t="s">
        <v>84</v>
      </c>
      <c r="C29" s="22">
        <v>17</v>
      </c>
      <c r="D29" s="22"/>
      <c r="E29" s="22"/>
      <c r="F29" s="23"/>
      <c r="G29" s="23"/>
      <c r="H29" s="24"/>
      <c r="I29" s="22"/>
      <c r="J29" s="22">
        <f>SUM(C29:E29,H29:I29)</f>
        <v>17</v>
      </c>
      <c r="K29" s="2">
        <f>COUNT(C29:E29,H29:I29)</f>
        <v>1</v>
      </c>
      <c r="L29" s="2"/>
      <c r="M29" s="2"/>
      <c r="N29" s="2"/>
      <c r="O29" s="2">
        <f>IF(C29&gt;=50,1,0)</f>
        <v>0</v>
      </c>
      <c r="P29" s="2">
        <f>IF(D29&gt;=40,1,0)</f>
        <v>0</v>
      </c>
      <c r="Q29" s="2">
        <f>IF(E29&gt;=50,1,0)</f>
        <v>0</v>
      </c>
      <c r="R29" s="2">
        <f>IF(H29&gt;=60,1,0)</f>
        <v>0</v>
      </c>
      <c r="S29" s="2">
        <f>IF(I29&gt;=50,1,0)</f>
        <v>0</v>
      </c>
      <c r="T29" s="2">
        <f>SUM(O29:S29)</f>
        <v>0</v>
      </c>
      <c r="U29" s="22">
        <f>J29</f>
        <v>17</v>
      </c>
      <c r="V29" s="50" t="s">
        <v>631</v>
      </c>
    </row>
    <row r="30" spans="1:22">
      <c r="F30" s="44"/>
      <c r="G30" s="44"/>
    </row>
    <row r="31" spans="1:22">
      <c r="F31" s="44"/>
      <c r="G31" s="44"/>
      <c r="O31" s="9" t="s">
        <v>613</v>
      </c>
      <c r="P31" s="9" t="s">
        <v>616</v>
      </c>
      <c r="Q31" s="9" t="s">
        <v>613</v>
      </c>
      <c r="R31" s="9" t="s">
        <v>628</v>
      </c>
      <c r="S31" s="9" t="s">
        <v>613</v>
      </c>
    </row>
    <row r="32" spans="1:22">
      <c r="F32" s="44"/>
      <c r="G32" s="44"/>
    </row>
    <row r="33" spans="6:7">
      <c r="F33" s="44"/>
      <c r="G33" s="44"/>
    </row>
    <row r="34" spans="6:7">
      <c r="F34" s="44"/>
      <c r="G34" s="44"/>
    </row>
    <row r="35" spans="6:7">
      <c r="F35" s="44"/>
      <c r="G35" s="44"/>
    </row>
    <row r="36" spans="6:7">
      <c r="F36" s="44"/>
      <c r="G36" s="44"/>
    </row>
    <row r="37" spans="6:7">
      <c r="F37" s="44"/>
      <c r="G37" s="44"/>
    </row>
    <row r="38" spans="6:7">
      <c r="F38" s="44"/>
      <c r="G38" s="44"/>
    </row>
    <row r="39" spans="6:7">
      <c r="F39" s="44"/>
      <c r="G39" s="44"/>
    </row>
    <row r="40" spans="6:7">
      <c r="F40" s="44"/>
      <c r="G40" s="44"/>
    </row>
    <row r="41" spans="6:7">
      <c r="F41" s="44"/>
      <c r="G41" s="44"/>
    </row>
    <row r="42" spans="6:7">
      <c r="F42" s="44"/>
      <c r="G42" s="44"/>
    </row>
    <row r="43" spans="6:7">
      <c r="F43" s="44"/>
      <c r="G43" s="44"/>
    </row>
    <row r="44" spans="6:7">
      <c r="F44" s="44"/>
      <c r="G44" s="44"/>
    </row>
    <row r="45" spans="6:7">
      <c r="F45" s="44"/>
      <c r="G45" s="44"/>
    </row>
    <row r="46" spans="6:7">
      <c r="F46" s="44"/>
      <c r="G46" s="44"/>
    </row>
    <row r="47" spans="6:7">
      <c r="F47" s="44"/>
      <c r="G47" s="44"/>
    </row>
    <row r="48" spans="6:7">
      <c r="F48" s="44"/>
      <c r="G48" s="44"/>
    </row>
    <row r="49" spans="6:7">
      <c r="F49" s="44"/>
      <c r="G49" s="44"/>
    </row>
    <row r="50" spans="6:7">
      <c r="F50" s="44"/>
      <c r="G50" s="44"/>
    </row>
    <row r="51" spans="6:7">
      <c r="F51" s="44"/>
      <c r="G51" s="44"/>
    </row>
    <row r="52" spans="6:7">
      <c r="F52" s="44"/>
      <c r="G52" s="44"/>
    </row>
    <row r="53" spans="6:7">
      <c r="F53" s="44"/>
      <c r="G53" s="44"/>
    </row>
    <row r="54" spans="6:7">
      <c r="F54" s="44"/>
      <c r="G54" s="44"/>
    </row>
    <row r="55" spans="6:7">
      <c r="F55" s="44"/>
      <c r="G55" s="44"/>
    </row>
    <row r="56" spans="6:7">
      <c r="F56" s="44"/>
      <c r="G56" s="44"/>
    </row>
    <row r="57" spans="6:7">
      <c r="F57" s="44"/>
      <c r="G57" s="44"/>
    </row>
    <row r="58" spans="6:7">
      <c r="F58" s="44"/>
      <c r="G58" s="44"/>
    </row>
    <row r="59" spans="6:7">
      <c r="F59" s="44"/>
      <c r="G59" s="44"/>
    </row>
    <row r="60" spans="6:7">
      <c r="F60" s="44"/>
      <c r="G60" s="44"/>
    </row>
    <row r="61" spans="6:7">
      <c r="F61" s="44"/>
      <c r="G61" s="44"/>
    </row>
    <row r="62" spans="6:7">
      <c r="F62" s="44"/>
      <c r="G62" s="44"/>
    </row>
    <row r="63" spans="6:7">
      <c r="F63" s="44"/>
      <c r="G63" s="44"/>
    </row>
    <row r="64" spans="6:7">
      <c r="F64" s="44"/>
      <c r="G64" s="44"/>
    </row>
    <row r="65" spans="6:7">
      <c r="F65" s="44"/>
      <c r="G65" s="44"/>
    </row>
    <row r="66" spans="6:7">
      <c r="F66" s="44"/>
      <c r="G66" s="44"/>
    </row>
    <row r="67" spans="6:7">
      <c r="F67" s="44"/>
      <c r="G67" s="44"/>
    </row>
    <row r="68" spans="6:7">
      <c r="F68" s="44"/>
      <c r="G68" s="44"/>
    </row>
    <row r="69" spans="6:7">
      <c r="F69" s="44"/>
      <c r="G69" s="44"/>
    </row>
    <row r="70" spans="6:7">
      <c r="F70" s="44"/>
      <c r="G70" s="44"/>
    </row>
    <row r="71" spans="6:7">
      <c r="F71" s="44"/>
      <c r="G71" s="44"/>
    </row>
    <row r="72" spans="6:7">
      <c r="F72" s="44"/>
      <c r="G72" s="44"/>
    </row>
    <row r="73" spans="6:7">
      <c r="F73" s="44"/>
      <c r="G73" s="44"/>
    </row>
    <row r="74" spans="6:7">
      <c r="F74" s="44"/>
      <c r="G74" s="44"/>
    </row>
    <row r="75" spans="6:7">
      <c r="F75" s="44"/>
      <c r="G75" s="44"/>
    </row>
    <row r="76" spans="6:7">
      <c r="F76" s="44"/>
      <c r="G76" s="44"/>
    </row>
    <row r="77" spans="6:7">
      <c r="F77" s="44"/>
      <c r="G77" s="44"/>
    </row>
    <row r="78" spans="6:7">
      <c r="F78" s="44"/>
      <c r="G78" s="44"/>
    </row>
    <row r="79" spans="6:7">
      <c r="F79" s="44"/>
      <c r="G79" s="44"/>
    </row>
    <row r="80" spans="6:7">
      <c r="F80" s="44"/>
      <c r="G80" s="44"/>
    </row>
    <row r="81" spans="6:7">
      <c r="F81" s="44"/>
      <c r="G81" s="44"/>
    </row>
    <row r="82" spans="6:7">
      <c r="F82" s="44"/>
      <c r="G82" s="44"/>
    </row>
    <row r="83" spans="6:7">
      <c r="F83" s="44"/>
      <c r="G83" s="44"/>
    </row>
    <row r="84" spans="6:7">
      <c r="F84" s="44"/>
      <c r="G84" s="44"/>
    </row>
    <row r="85" spans="6:7">
      <c r="F85" s="44"/>
      <c r="G85" s="44"/>
    </row>
    <row r="86" spans="6:7">
      <c r="F86" s="44"/>
      <c r="G86" s="44"/>
    </row>
    <row r="87" spans="6:7">
      <c r="F87" s="44"/>
      <c r="G87" s="44"/>
    </row>
    <row r="88" spans="6:7">
      <c r="F88" s="44"/>
      <c r="G88" s="44"/>
    </row>
    <row r="89" spans="6:7">
      <c r="F89" s="44"/>
      <c r="G89" s="44"/>
    </row>
    <row r="90" spans="6:7">
      <c r="F90" s="44"/>
      <c r="G90" s="44"/>
    </row>
    <row r="91" spans="6:7">
      <c r="F91" s="44"/>
      <c r="G91" s="44"/>
    </row>
    <row r="92" spans="6:7">
      <c r="F92" s="44"/>
      <c r="G92" s="44"/>
    </row>
    <row r="93" spans="6:7">
      <c r="F93" s="44"/>
      <c r="G93" s="44"/>
    </row>
    <row r="94" spans="6:7">
      <c r="F94" s="44"/>
      <c r="G94" s="44"/>
    </row>
    <row r="95" spans="6:7">
      <c r="F95" s="44"/>
      <c r="G95" s="44"/>
    </row>
    <row r="96" spans="6:7">
      <c r="F96" s="44"/>
      <c r="G96" s="44"/>
    </row>
    <row r="97" spans="6:7">
      <c r="F97" s="44"/>
      <c r="G97" s="44"/>
    </row>
    <row r="98" spans="6:7">
      <c r="F98" s="44"/>
      <c r="G98" s="44"/>
    </row>
    <row r="99" spans="6:7">
      <c r="F99" s="44"/>
      <c r="G99" s="44"/>
    </row>
    <row r="100" spans="6:7">
      <c r="F100" s="44"/>
      <c r="G100" s="44"/>
    </row>
    <row r="101" spans="6:7">
      <c r="F101" s="44"/>
      <c r="G101" s="44"/>
    </row>
    <row r="102" spans="6:7">
      <c r="F102" s="44"/>
      <c r="G102" s="44"/>
    </row>
    <row r="103" spans="6:7">
      <c r="F103" s="44"/>
      <c r="G103" s="44"/>
    </row>
    <row r="104" spans="6:7">
      <c r="F104" s="44"/>
      <c r="G104" s="44"/>
    </row>
    <row r="105" spans="6:7">
      <c r="F105" s="44"/>
      <c r="G105" s="44"/>
    </row>
    <row r="106" spans="6:7">
      <c r="F106" s="44"/>
      <c r="G106" s="44"/>
    </row>
  </sheetData>
  <sortState ref="A2:AA24">
    <sortCondition descending="1" ref="T2:T24"/>
    <sortCondition descending="1" ref="U2:U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2-6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2020-09-18T15:50:26Z</dcterms:created>
  <dcterms:modified xsi:type="dcterms:W3CDTF">2022-01-21T12:05:03Z</dcterms:modified>
</cp:coreProperties>
</file>