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000 REPKA\ЗШ\ЗШ 2020-21\"/>
    </mc:Choice>
  </mc:AlternateContent>
  <bookViews>
    <workbookView xWindow="0" yWindow="0" windowWidth="23040" windowHeight="9384" activeTab="3"/>
  </bookViews>
  <sheets>
    <sheet name="2-6" sheetId="6" r:id="rId1"/>
    <sheet name="7" sheetId="1" r:id="rId2"/>
    <sheet name="8" sheetId="2" r:id="rId3"/>
    <sheet name="9" sheetId="3" r:id="rId4"/>
    <sheet name="10" sheetId="4" r:id="rId5"/>
    <sheet name="11" sheetId="5" r:id="rId6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2" i="3" l="1"/>
  <c r="Q102" i="4" l="1"/>
  <c r="R102" i="4" s="1"/>
  <c r="P102" i="4"/>
  <c r="O102" i="4"/>
  <c r="N102" i="4"/>
  <c r="M102" i="4"/>
  <c r="I102" i="4"/>
  <c r="H102" i="4"/>
  <c r="S102" i="4" s="1"/>
  <c r="S101" i="2"/>
  <c r="R101" i="2"/>
  <c r="Q101" i="2"/>
  <c r="P101" i="2"/>
  <c r="O101" i="2"/>
  <c r="T101" i="2" s="1"/>
  <c r="K101" i="2"/>
  <c r="J101" i="2"/>
  <c r="U101" i="2" s="1"/>
  <c r="Q80" i="2" l="1"/>
  <c r="U5" i="2" l="1"/>
  <c r="V105" i="3" l="1"/>
  <c r="G84" i="3"/>
  <c r="K84" i="3" s="1"/>
  <c r="V84" i="3" s="1"/>
  <c r="P84" i="3"/>
  <c r="R84" i="3"/>
  <c r="S84" i="3"/>
  <c r="T84" i="3"/>
  <c r="V3" i="3"/>
  <c r="V2" i="3"/>
  <c r="R132" i="3"/>
  <c r="R131" i="3"/>
  <c r="R130" i="3"/>
  <c r="R129" i="3"/>
  <c r="R128" i="3"/>
  <c r="R127" i="3"/>
  <c r="R126" i="3"/>
  <c r="R125" i="3"/>
  <c r="R124" i="3"/>
  <c r="R123" i="3"/>
  <c r="R122" i="3"/>
  <c r="R121" i="3"/>
  <c r="R120" i="3"/>
  <c r="R119" i="3"/>
  <c r="R117" i="3"/>
  <c r="R118" i="3"/>
  <c r="R116" i="3"/>
  <c r="R115" i="3"/>
  <c r="R114" i="3"/>
  <c r="R113" i="3"/>
  <c r="R108" i="3"/>
  <c r="R112" i="3"/>
  <c r="R111" i="3"/>
  <c r="R106" i="3"/>
  <c r="R110" i="3"/>
  <c r="R99" i="3"/>
  <c r="R109" i="3"/>
  <c r="R107" i="3"/>
  <c r="R104" i="3"/>
  <c r="R95" i="3"/>
  <c r="R105" i="3"/>
  <c r="R102" i="3"/>
  <c r="R103" i="3"/>
  <c r="R92" i="3"/>
  <c r="R101" i="3"/>
  <c r="R100" i="3"/>
  <c r="R96" i="3"/>
  <c r="R98" i="3"/>
  <c r="R97" i="3"/>
  <c r="R93" i="3"/>
  <c r="R79" i="3"/>
  <c r="R94" i="3"/>
  <c r="R75" i="3"/>
  <c r="R90" i="3"/>
  <c r="R77" i="3"/>
  <c r="R86" i="3"/>
  <c r="R91" i="3"/>
  <c r="R83" i="3"/>
  <c r="R89" i="3"/>
  <c r="R88" i="3"/>
  <c r="R87" i="3"/>
  <c r="R81" i="3"/>
  <c r="R85" i="3"/>
  <c r="R68" i="3"/>
  <c r="R66" i="3"/>
  <c r="R76" i="3"/>
  <c r="R82" i="3"/>
  <c r="R80" i="3"/>
  <c r="R64" i="3"/>
  <c r="R78" i="3"/>
  <c r="R74" i="3"/>
  <c r="R59" i="3"/>
  <c r="R62" i="3"/>
  <c r="R56" i="3"/>
  <c r="R29" i="3"/>
  <c r="R73" i="3"/>
  <c r="R72" i="3"/>
  <c r="R71" i="3"/>
  <c r="R45" i="3"/>
  <c r="R57" i="3"/>
  <c r="R39" i="3"/>
  <c r="R42" i="3"/>
  <c r="R70" i="3"/>
  <c r="R23" i="3"/>
  <c r="R69" i="3"/>
  <c r="R36" i="3"/>
  <c r="R65" i="3"/>
  <c r="R33" i="3"/>
  <c r="R44" i="3"/>
  <c r="R67" i="3"/>
  <c r="R63" i="3"/>
  <c r="R61" i="3"/>
  <c r="R58" i="3"/>
  <c r="R60" i="3"/>
  <c r="R55" i="3"/>
  <c r="R54" i="3"/>
  <c r="R53" i="3"/>
  <c r="R13" i="3"/>
  <c r="R52" i="3"/>
  <c r="R51" i="3"/>
  <c r="R50" i="3"/>
  <c r="R49" i="3"/>
  <c r="R48" i="3"/>
  <c r="R47" i="3"/>
  <c r="R46" i="3"/>
  <c r="R12" i="3"/>
  <c r="R43" i="3"/>
  <c r="R41" i="3"/>
  <c r="R40" i="3"/>
  <c r="R38" i="3"/>
  <c r="R37" i="3"/>
  <c r="R11" i="3"/>
  <c r="R35" i="3"/>
  <c r="R10" i="3"/>
  <c r="R34" i="3"/>
  <c r="R32" i="3"/>
  <c r="R9" i="3"/>
  <c r="R31" i="3"/>
  <c r="R30" i="3"/>
  <c r="R28" i="3"/>
  <c r="R27" i="3"/>
  <c r="R26" i="3"/>
  <c r="R25" i="3"/>
  <c r="R24" i="3"/>
  <c r="R8" i="3"/>
  <c r="R22" i="3"/>
  <c r="R7" i="3"/>
  <c r="R21" i="3"/>
  <c r="R20" i="3"/>
  <c r="R19" i="3"/>
  <c r="R18" i="3"/>
  <c r="R17" i="3"/>
  <c r="R3" i="3"/>
  <c r="R16" i="3"/>
  <c r="R15" i="3"/>
  <c r="R14" i="3"/>
  <c r="R5" i="3"/>
  <c r="R4" i="3"/>
  <c r="R2" i="3"/>
  <c r="R6" i="3"/>
  <c r="R168" i="3"/>
  <c r="R167" i="3"/>
  <c r="R166" i="3"/>
  <c r="R165" i="3"/>
  <c r="R164" i="3"/>
  <c r="R163" i="3"/>
  <c r="R162" i="3"/>
  <c r="R161" i="3"/>
  <c r="R160" i="3"/>
  <c r="R159" i="3"/>
  <c r="R158" i="3"/>
  <c r="R157" i="3"/>
  <c r="R156" i="3"/>
  <c r="R155" i="3"/>
  <c r="R154" i="3"/>
  <c r="R153" i="3"/>
  <c r="R152" i="3"/>
  <c r="R151" i="3"/>
  <c r="R150" i="3"/>
  <c r="R149" i="3"/>
  <c r="R148" i="3"/>
  <c r="R147" i="3"/>
  <c r="R146" i="3"/>
  <c r="R145" i="3"/>
  <c r="R144" i="3"/>
  <c r="R143" i="3"/>
  <c r="R142" i="3"/>
  <c r="R141" i="3"/>
  <c r="R140" i="3"/>
  <c r="R139" i="3"/>
  <c r="R138" i="3"/>
  <c r="R136" i="3"/>
  <c r="R137" i="3"/>
  <c r="Q84" i="3" l="1"/>
  <c r="U84" i="3" s="1"/>
  <c r="L84" i="3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95" i="1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S2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100" i="2"/>
  <c r="T33" i="3"/>
  <c r="T44" i="3"/>
  <c r="T67" i="3"/>
  <c r="T63" i="3"/>
  <c r="T61" i="3"/>
  <c r="T58" i="3"/>
  <c r="T60" i="3"/>
  <c r="T55" i="3"/>
  <c r="T54" i="3"/>
  <c r="T53" i="3"/>
  <c r="T13" i="3"/>
  <c r="T52" i="3"/>
  <c r="T51" i="3"/>
  <c r="T50" i="3"/>
  <c r="T49" i="3"/>
  <c r="T48" i="3"/>
  <c r="T47" i="3"/>
  <c r="T46" i="3"/>
  <c r="T12" i="3"/>
  <c r="T43" i="3"/>
  <c r="T41" i="3"/>
  <c r="T40" i="3"/>
  <c r="T38" i="3"/>
  <c r="T37" i="3"/>
  <c r="T11" i="3"/>
  <c r="T35" i="3"/>
  <c r="T10" i="3"/>
  <c r="T34" i="3"/>
  <c r="T32" i="3"/>
  <c r="T9" i="3"/>
  <c r="T31" i="3"/>
  <c r="T30" i="3"/>
  <c r="T28" i="3"/>
  <c r="T27" i="3"/>
  <c r="T26" i="3"/>
  <c r="T25" i="3"/>
  <c r="T24" i="3"/>
  <c r="T8" i="3"/>
  <c r="T22" i="3"/>
  <c r="T7" i="3"/>
  <c r="T21" i="3"/>
  <c r="T20" i="3"/>
  <c r="T19" i="3"/>
  <c r="T18" i="3"/>
  <c r="T17" i="3"/>
  <c r="T3" i="3"/>
  <c r="T16" i="3"/>
  <c r="T15" i="3"/>
  <c r="T14" i="3"/>
  <c r="T5" i="3"/>
  <c r="T4" i="3"/>
  <c r="T2" i="3"/>
  <c r="T6" i="3"/>
  <c r="T133" i="3"/>
  <c r="T132" i="3"/>
  <c r="T131" i="3"/>
  <c r="T130" i="3"/>
  <c r="T129" i="3"/>
  <c r="T128" i="3"/>
  <c r="T127" i="3"/>
  <c r="T126" i="3"/>
  <c r="T125" i="3"/>
  <c r="T124" i="3"/>
  <c r="T123" i="3"/>
  <c r="T122" i="3"/>
  <c r="T121" i="3"/>
  <c r="T120" i="3"/>
  <c r="T119" i="3"/>
  <c r="T117" i="3"/>
  <c r="T118" i="3"/>
  <c r="T116" i="3"/>
  <c r="T115" i="3"/>
  <c r="T114" i="3"/>
  <c r="T113" i="3"/>
  <c r="T108" i="3"/>
  <c r="T112" i="3"/>
  <c r="T111" i="3"/>
  <c r="T106" i="3"/>
  <c r="T110" i="3"/>
  <c r="T99" i="3"/>
  <c r="T109" i="3"/>
  <c r="T107" i="3"/>
  <c r="T104" i="3"/>
  <c r="T95" i="3"/>
  <c r="T105" i="3"/>
  <c r="T102" i="3"/>
  <c r="T103" i="3"/>
  <c r="T92" i="3"/>
  <c r="T101" i="3"/>
  <c r="T100" i="3"/>
  <c r="T96" i="3"/>
  <c r="T98" i="3"/>
  <c r="T97" i="3"/>
  <c r="T93" i="3"/>
  <c r="T79" i="3"/>
  <c r="T94" i="3"/>
  <c r="T75" i="3"/>
  <c r="T90" i="3"/>
  <c r="T77" i="3"/>
  <c r="T86" i="3"/>
  <c r="T91" i="3"/>
  <c r="T83" i="3"/>
  <c r="T89" i="3"/>
  <c r="T88" i="3"/>
  <c r="T87" i="3"/>
  <c r="T81" i="3"/>
  <c r="T85" i="3"/>
  <c r="T68" i="3"/>
  <c r="T66" i="3"/>
  <c r="T76" i="3"/>
  <c r="T82" i="3"/>
  <c r="T80" i="3"/>
  <c r="T64" i="3"/>
  <c r="T78" i="3"/>
  <c r="T74" i="3"/>
  <c r="T59" i="3"/>
  <c r="T62" i="3"/>
  <c r="T56" i="3"/>
  <c r="T39" i="3"/>
  <c r="T29" i="3"/>
  <c r="T73" i="3"/>
  <c r="T72" i="3"/>
  <c r="T71" i="3"/>
  <c r="T45" i="3"/>
  <c r="T57" i="3"/>
  <c r="T42" i="3"/>
  <c r="T70" i="3"/>
  <c r="T23" i="3"/>
  <c r="T69" i="3"/>
  <c r="T36" i="3"/>
  <c r="T160" i="3"/>
  <c r="T168" i="3"/>
  <c r="T146" i="3"/>
  <c r="T167" i="3"/>
  <c r="T158" i="3"/>
  <c r="T149" i="3"/>
  <c r="T166" i="3"/>
  <c r="T165" i="3"/>
  <c r="T164" i="3"/>
  <c r="T163" i="3"/>
  <c r="T162" i="3"/>
  <c r="T161" i="3"/>
  <c r="T159" i="3"/>
  <c r="T156" i="3"/>
  <c r="T157" i="3"/>
  <c r="T155" i="3"/>
  <c r="T154" i="3"/>
  <c r="T148" i="3"/>
  <c r="T152" i="3"/>
  <c r="T153" i="3"/>
  <c r="T151" i="3"/>
  <c r="T150" i="3"/>
  <c r="T147" i="3"/>
  <c r="T145" i="3"/>
  <c r="T144" i="3"/>
  <c r="T143" i="3"/>
  <c r="T142" i="3"/>
  <c r="T141" i="3"/>
  <c r="T140" i="3"/>
  <c r="T136" i="3"/>
  <c r="T139" i="3"/>
  <c r="T138" i="3"/>
  <c r="T137" i="3"/>
  <c r="T169" i="3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Q4" i="4"/>
  <c r="Q3" i="4"/>
  <c r="Q2" i="4"/>
  <c r="Q100" i="4"/>
  <c r="Q99" i="4"/>
  <c r="Q98" i="4"/>
  <c r="Q97" i="4"/>
  <c r="Q96" i="4"/>
  <c r="Q95" i="4"/>
  <c r="Q94" i="4"/>
  <c r="Q93" i="4"/>
  <c r="Q92" i="4"/>
  <c r="Q91" i="4"/>
  <c r="Q90" i="4"/>
  <c r="Q89" i="4"/>
  <c r="Q88" i="4"/>
  <c r="Q87" i="4"/>
  <c r="Q86" i="4"/>
  <c r="Q85" i="4"/>
  <c r="Q84" i="4"/>
  <c r="Q83" i="4"/>
  <c r="Q82" i="4"/>
  <c r="Q81" i="4"/>
  <c r="Q80" i="4"/>
  <c r="Q79" i="4"/>
  <c r="Q78" i="4"/>
  <c r="Q77" i="4"/>
  <c r="Q76" i="4"/>
  <c r="Q75" i="4"/>
  <c r="Q74" i="4"/>
  <c r="Q73" i="4"/>
  <c r="Q72" i="4"/>
  <c r="Q71" i="4"/>
  <c r="Q70" i="4"/>
  <c r="Q69" i="4"/>
  <c r="Q68" i="4"/>
  <c r="Q67" i="4"/>
  <c r="Q66" i="4"/>
  <c r="Q65" i="4"/>
  <c r="Q64" i="4"/>
  <c r="Q63" i="4"/>
  <c r="Q62" i="4"/>
  <c r="Q61" i="4"/>
  <c r="Q60" i="4"/>
  <c r="Q59" i="4"/>
  <c r="Q101" i="4"/>
  <c r="G74" i="3" l="1"/>
  <c r="G24" i="3"/>
  <c r="G51" i="3"/>
  <c r="G38" i="3"/>
  <c r="G4" i="3"/>
  <c r="V4" i="3" s="1"/>
  <c r="G119" i="3"/>
  <c r="J80" i="2" l="1"/>
  <c r="U8" i="2"/>
  <c r="U39" i="2"/>
  <c r="S47" i="1"/>
  <c r="S3" i="1"/>
  <c r="S7" i="1"/>
  <c r="S46" i="1"/>
  <c r="S17" i="4"/>
  <c r="Q22" i="5"/>
  <c r="P22" i="5"/>
  <c r="O22" i="5"/>
  <c r="N22" i="5"/>
  <c r="M22" i="5"/>
  <c r="I22" i="5"/>
  <c r="H22" i="5"/>
  <c r="S22" i="5" s="1"/>
  <c r="Q13" i="5"/>
  <c r="Q12" i="5"/>
  <c r="Q8" i="5"/>
  <c r="Q9" i="5"/>
  <c r="Q10" i="5"/>
  <c r="Q11" i="5"/>
  <c r="Q7" i="5"/>
  <c r="Q6" i="5"/>
  <c r="Q5" i="5"/>
  <c r="Q4" i="5"/>
  <c r="Q3" i="5"/>
  <c r="Q2" i="5"/>
  <c r="Q32" i="5"/>
  <c r="Q31" i="5"/>
  <c r="Q30" i="5"/>
  <c r="Q29" i="5"/>
  <c r="Q28" i="5"/>
  <c r="Q26" i="5"/>
  <c r="Q25" i="5"/>
  <c r="Q24" i="5"/>
  <c r="Q23" i="5"/>
  <c r="Q21" i="5"/>
  <c r="Q18" i="5"/>
  <c r="Q20" i="5"/>
  <c r="Q19" i="5"/>
  <c r="Q16" i="5"/>
  <c r="Q17" i="5"/>
  <c r="Q27" i="5"/>
  <c r="N21" i="4"/>
  <c r="N10" i="4"/>
  <c r="N26" i="4"/>
  <c r="N56" i="4"/>
  <c r="N17" i="4"/>
  <c r="N23" i="4"/>
  <c r="N31" i="4"/>
  <c r="N7" i="4"/>
  <c r="N55" i="4"/>
  <c r="N54" i="4"/>
  <c r="N33" i="4"/>
  <c r="N53" i="4"/>
  <c r="N40" i="4"/>
  <c r="N15" i="4"/>
  <c r="N9" i="4"/>
  <c r="N5" i="4"/>
  <c r="N20" i="4"/>
  <c r="N32" i="4"/>
  <c r="N52" i="4"/>
  <c r="N6" i="4"/>
  <c r="N51" i="4"/>
  <c r="N39" i="4"/>
  <c r="N2" i="4"/>
  <c r="N19" i="4"/>
  <c r="N50" i="4"/>
  <c r="N49" i="4"/>
  <c r="N34" i="4"/>
  <c r="N8" i="4"/>
  <c r="N48" i="4"/>
  <c r="N27" i="4"/>
  <c r="N47" i="4"/>
  <c r="N46" i="4"/>
  <c r="N4" i="4"/>
  <c r="N29" i="4"/>
  <c r="N13" i="4"/>
  <c r="N35" i="4"/>
  <c r="N45" i="4"/>
  <c r="N18" i="4"/>
  <c r="N28" i="4"/>
  <c r="N44" i="4"/>
  <c r="N24" i="4"/>
  <c r="N30" i="4"/>
  <c r="N3" i="4"/>
  <c r="N16" i="4"/>
  <c r="N38" i="4"/>
  <c r="N25" i="4"/>
  <c r="N43" i="4"/>
  <c r="N12" i="4"/>
  <c r="N36" i="4"/>
  <c r="N14" i="4"/>
  <c r="N42" i="4"/>
  <c r="N41" i="4"/>
  <c r="N22" i="4"/>
  <c r="N37" i="4"/>
  <c r="N11" i="4"/>
  <c r="N69" i="4"/>
  <c r="N101" i="4"/>
  <c r="N100" i="4"/>
  <c r="N99" i="4"/>
  <c r="N98" i="4"/>
  <c r="N85" i="4"/>
  <c r="N97" i="4"/>
  <c r="N96" i="4"/>
  <c r="N95" i="4"/>
  <c r="N94" i="4"/>
  <c r="N93" i="4"/>
  <c r="N68" i="4"/>
  <c r="N78" i="4"/>
  <c r="N91" i="4"/>
  <c r="N73" i="4"/>
  <c r="N77" i="4"/>
  <c r="N90" i="4"/>
  <c r="N89" i="4"/>
  <c r="N72" i="4"/>
  <c r="N81" i="4"/>
  <c r="N62" i="4"/>
  <c r="N71" i="4"/>
  <c r="N75" i="4"/>
  <c r="N82" i="4"/>
  <c r="N83" i="4"/>
  <c r="N70" i="4"/>
  <c r="N61" i="4"/>
  <c r="N80" i="4"/>
  <c r="N76" i="4"/>
  <c r="N63" i="4"/>
  <c r="N74" i="4"/>
  <c r="N64" i="4"/>
  <c r="N87" i="4"/>
  <c r="N79" i="4"/>
  <c r="N59" i="4"/>
  <c r="N84" i="4"/>
  <c r="N60" i="4"/>
  <c r="N67" i="4"/>
  <c r="N65" i="4"/>
  <c r="N66" i="4"/>
  <c r="N86" i="4"/>
  <c r="N92" i="4"/>
  <c r="N88" i="4"/>
  <c r="P21" i="4"/>
  <c r="P10" i="4"/>
  <c r="P26" i="4"/>
  <c r="P56" i="4"/>
  <c r="P17" i="4"/>
  <c r="P23" i="4"/>
  <c r="P31" i="4"/>
  <c r="P7" i="4"/>
  <c r="P55" i="4"/>
  <c r="P54" i="4"/>
  <c r="P33" i="4"/>
  <c r="P53" i="4"/>
  <c r="P40" i="4"/>
  <c r="P15" i="4"/>
  <c r="P9" i="4"/>
  <c r="P5" i="4"/>
  <c r="P20" i="4"/>
  <c r="P32" i="4"/>
  <c r="P52" i="4"/>
  <c r="P6" i="4"/>
  <c r="P51" i="4"/>
  <c r="P39" i="4"/>
  <c r="P2" i="4"/>
  <c r="P19" i="4"/>
  <c r="P50" i="4"/>
  <c r="P49" i="4"/>
  <c r="P34" i="4"/>
  <c r="P8" i="4"/>
  <c r="P48" i="4"/>
  <c r="P27" i="4"/>
  <c r="P47" i="4"/>
  <c r="P46" i="4"/>
  <c r="P4" i="4"/>
  <c r="P29" i="4"/>
  <c r="P13" i="4"/>
  <c r="P35" i="4"/>
  <c r="P45" i="4"/>
  <c r="P18" i="4"/>
  <c r="P28" i="4"/>
  <c r="P44" i="4"/>
  <c r="P24" i="4"/>
  <c r="P30" i="4"/>
  <c r="P3" i="4"/>
  <c r="P16" i="4"/>
  <c r="P38" i="4"/>
  <c r="P25" i="4"/>
  <c r="P43" i="4"/>
  <c r="P12" i="4"/>
  <c r="P36" i="4"/>
  <c r="P14" i="4"/>
  <c r="P42" i="4"/>
  <c r="P41" i="4"/>
  <c r="P22" i="4"/>
  <c r="P37" i="4"/>
  <c r="P11" i="4"/>
  <c r="P88" i="4"/>
  <c r="P69" i="4"/>
  <c r="P101" i="4"/>
  <c r="P100" i="4"/>
  <c r="P99" i="4"/>
  <c r="P98" i="4"/>
  <c r="P85" i="4"/>
  <c r="P97" i="4"/>
  <c r="P96" i="4"/>
  <c r="P95" i="4"/>
  <c r="P94" i="4"/>
  <c r="P93" i="4"/>
  <c r="P68" i="4"/>
  <c r="P78" i="4"/>
  <c r="P91" i="4"/>
  <c r="P73" i="4"/>
  <c r="P77" i="4"/>
  <c r="P90" i="4"/>
  <c r="P89" i="4"/>
  <c r="P72" i="4"/>
  <c r="P81" i="4"/>
  <c r="P62" i="4"/>
  <c r="P71" i="4"/>
  <c r="P75" i="4"/>
  <c r="P82" i="4"/>
  <c r="P83" i="4"/>
  <c r="P70" i="4"/>
  <c r="P61" i="4"/>
  <c r="P80" i="4"/>
  <c r="P76" i="4"/>
  <c r="P63" i="4"/>
  <c r="P74" i="4"/>
  <c r="P64" i="4"/>
  <c r="P87" i="4"/>
  <c r="P79" i="4"/>
  <c r="P59" i="4"/>
  <c r="P84" i="4"/>
  <c r="P60" i="4"/>
  <c r="P67" i="4"/>
  <c r="P65" i="4"/>
  <c r="P66" i="4"/>
  <c r="P86" i="4"/>
  <c r="S133" i="3"/>
  <c r="S45" i="3"/>
  <c r="S60" i="3"/>
  <c r="S99" i="3"/>
  <c r="S49" i="3"/>
  <c r="S110" i="3"/>
  <c r="S33" i="3"/>
  <c r="S132" i="3"/>
  <c r="S4" i="3"/>
  <c r="S69" i="3"/>
  <c r="S30" i="3"/>
  <c r="S113" i="3"/>
  <c r="S7" i="3"/>
  <c r="S131" i="3"/>
  <c r="S32" i="3"/>
  <c r="S66" i="3"/>
  <c r="S19" i="3"/>
  <c r="S70" i="3"/>
  <c r="S25" i="3"/>
  <c r="S97" i="3"/>
  <c r="S79" i="3"/>
  <c r="S87" i="3"/>
  <c r="S77" i="3"/>
  <c r="S29" i="3"/>
  <c r="S9" i="3"/>
  <c r="S105" i="3"/>
  <c r="S50" i="3"/>
  <c r="S104" i="3"/>
  <c r="S5" i="3"/>
  <c r="S65" i="3"/>
  <c r="S23" i="3"/>
  <c r="S20" i="3"/>
  <c r="S101" i="3"/>
  <c r="S116" i="3"/>
  <c r="S57" i="3"/>
  <c r="S35" i="3"/>
  <c r="S16" i="3"/>
  <c r="S52" i="3"/>
  <c r="S71" i="3"/>
  <c r="S119" i="3"/>
  <c r="S102" i="3"/>
  <c r="S24" i="3"/>
  <c r="S91" i="3"/>
  <c r="S109" i="3"/>
  <c r="S3" i="3"/>
  <c r="S82" i="3"/>
  <c r="S117" i="3"/>
  <c r="S44" i="3"/>
  <c r="S114" i="3"/>
  <c r="S83" i="3"/>
  <c r="S81" i="3"/>
  <c r="S130" i="3"/>
  <c r="S88" i="3"/>
  <c r="S76" i="3"/>
  <c r="S59" i="3"/>
  <c r="S68" i="3"/>
  <c r="S129" i="3"/>
  <c r="S78" i="3"/>
  <c r="S56" i="3"/>
  <c r="S11" i="3"/>
  <c r="S10" i="3"/>
  <c r="S31" i="3"/>
  <c r="S106" i="3"/>
  <c r="S98" i="3"/>
  <c r="S94" i="3"/>
  <c r="S18" i="3"/>
  <c r="S28" i="3"/>
  <c r="S42" i="3"/>
  <c r="S128" i="3"/>
  <c r="S46" i="3"/>
  <c r="S2" i="3"/>
  <c r="S118" i="3"/>
  <c r="S80" i="3"/>
  <c r="S64" i="3"/>
  <c r="S67" i="3"/>
  <c r="S36" i="3"/>
  <c r="S74" i="3"/>
  <c r="S41" i="3"/>
  <c r="S127" i="3"/>
  <c r="S103" i="3"/>
  <c r="S89" i="3"/>
  <c r="S126" i="3"/>
  <c r="S21" i="3"/>
  <c r="S125" i="3"/>
  <c r="S111" i="3"/>
  <c r="S53" i="3"/>
  <c r="S39" i="3"/>
  <c r="S124" i="3"/>
  <c r="S123" i="3"/>
  <c r="S34" i="3"/>
  <c r="S112" i="3"/>
  <c r="S62" i="3"/>
  <c r="S13" i="3"/>
  <c r="S92" i="3"/>
  <c r="S51" i="3"/>
  <c r="S48" i="3"/>
  <c r="S63" i="3"/>
  <c r="S86" i="3"/>
  <c r="S122" i="3"/>
  <c r="S38" i="3"/>
  <c r="S95" i="3"/>
  <c r="S108" i="3"/>
  <c r="S14" i="3"/>
  <c r="S90" i="3"/>
  <c r="S26" i="3"/>
  <c r="S22" i="3"/>
  <c r="S6" i="3"/>
  <c r="S61" i="3"/>
  <c r="S54" i="3"/>
  <c r="S12" i="3"/>
  <c r="S8" i="3"/>
  <c r="S121" i="3"/>
  <c r="S85" i="3"/>
  <c r="S100" i="3"/>
  <c r="S120" i="3"/>
  <c r="S43" i="3"/>
  <c r="S15" i="3"/>
  <c r="S96" i="3"/>
  <c r="S40" i="3"/>
  <c r="S27" i="3"/>
  <c r="S73" i="3"/>
  <c r="S37" i="3"/>
  <c r="S55" i="3"/>
  <c r="S58" i="3"/>
  <c r="S93" i="3"/>
  <c r="S75" i="3"/>
  <c r="S115" i="3"/>
  <c r="S107" i="3"/>
  <c r="S47" i="3"/>
  <c r="S17" i="3"/>
  <c r="S72" i="3"/>
  <c r="S159" i="3"/>
  <c r="S169" i="3"/>
  <c r="S165" i="3"/>
  <c r="S150" i="3"/>
  <c r="S152" i="3"/>
  <c r="S137" i="3"/>
  <c r="S160" i="3"/>
  <c r="S168" i="3"/>
  <c r="S164" i="3"/>
  <c r="S162" i="3"/>
  <c r="S161" i="3"/>
  <c r="S147" i="3"/>
  <c r="S153" i="3"/>
  <c r="S163" i="3"/>
  <c r="S144" i="3"/>
  <c r="S136" i="3"/>
  <c r="S155" i="3"/>
  <c r="S138" i="3"/>
  <c r="S146" i="3"/>
  <c r="S154" i="3"/>
  <c r="S167" i="3"/>
  <c r="S142" i="3"/>
  <c r="S151" i="3"/>
  <c r="S148" i="3"/>
  <c r="S158" i="3"/>
  <c r="S145" i="3"/>
  <c r="S149" i="3"/>
  <c r="S166" i="3"/>
  <c r="S156" i="3"/>
  <c r="S157" i="3"/>
  <c r="S140" i="3"/>
  <c r="S141" i="3"/>
  <c r="S139" i="3"/>
  <c r="P4" i="1"/>
  <c r="P13" i="1"/>
  <c r="P18" i="1"/>
  <c r="P12" i="1"/>
  <c r="P43" i="1"/>
  <c r="P8" i="1"/>
  <c r="P22" i="1"/>
  <c r="P5" i="1"/>
  <c r="P14" i="1"/>
  <c r="P9" i="1"/>
  <c r="P58" i="1"/>
  <c r="P31" i="1"/>
  <c r="P38" i="1"/>
  <c r="P57" i="1"/>
  <c r="P40" i="1"/>
  <c r="P32" i="1"/>
  <c r="P56" i="1"/>
  <c r="P28" i="1"/>
  <c r="P17" i="1"/>
  <c r="P47" i="1"/>
  <c r="P53" i="1"/>
  <c r="P10" i="1"/>
  <c r="P23" i="1"/>
  <c r="P26" i="1"/>
  <c r="P30" i="1"/>
  <c r="P35" i="1"/>
  <c r="P39" i="1"/>
  <c r="P42" i="1"/>
  <c r="P55" i="1"/>
  <c r="P49" i="1"/>
  <c r="P52" i="1"/>
  <c r="P29" i="1"/>
  <c r="P34" i="1"/>
  <c r="P41" i="1"/>
  <c r="P54" i="1"/>
  <c r="P19" i="1"/>
  <c r="P45" i="1"/>
  <c r="P37" i="1"/>
  <c r="P3" i="1"/>
  <c r="P6" i="1"/>
  <c r="P51" i="1"/>
  <c r="P16" i="1"/>
  <c r="P36" i="1"/>
  <c r="P11" i="1"/>
  <c r="P7" i="1"/>
  <c r="P24" i="1"/>
  <c r="P46" i="1"/>
  <c r="P25" i="1"/>
  <c r="P48" i="1"/>
  <c r="P50" i="1"/>
  <c r="P33" i="1"/>
  <c r="P44" i="1"/>
  <c r="P2" i="1"/>
  <c r="P21" i="1"/>
  <c r="P15" i="1"/>
  <c r="P20" i="1"/>
  <c r="P27" i="1"/>
  <c r="P77" i="1"/>
  <c r="P76" i="1"/>
  <c r="P89" i="1"/>
  <c r="P74" i="1"/>
  <c r="P72" i="1"/>
  <c r="P84" i="1"/>
  <c r="P75" i="1"/>
  <c r="P90" i="1"/>
  <c r="P65" i="1"/>
  <c r="P68" i="1"/>
  <c r="P70" i="1"/>
  <c r="P92" i="1"/>
  <c r="P83" i="1"/>
  <c r="P62" i="1"/>
  <c r="P81" i="1"/>
  <c r="P91" i="1"/>
  <c r="P79" i="1"/>
  <c r="P82" i="1"/>
  <c r="P61" i="1"/>
  <c r="P95" i="1"/>
  <c r="P63" i="1"/>
  <c r="P66" i="1"/>
  <c r="P80" i="1"/>
  <c r="P64" i="1"/>
  <c r="P94" i="1"/>
  <c r="P93" i="1"/>
  <c r="P87" i="1"/>
  <c r="P73" i="1"/>
  <c r="P71" i="1"/>
  <c r="P78" i="1"/>
  <c r="P88" i="1"/>
  <c r="P85" i="1"/>
  <c r="P67" i="1"/>
  <c r="P69" i="1"/>
  <c r="R29" i="2"/>
  <c r="R33" i="2"/>
  <c r="R34" i="2"/>
  <c r="R32" i="2"/>
  <c r="R58" i="2"/>
  <c r="R27" i="2"/>
  <c r="R56" i="2"/>
  <c r="R22" i="2"/>
  <c r="R15" i="2"/>
  <c r="R21" i="2"/>
  <c r="R75" i="2"/>
  <c r="R18" i="2"/>
  <c r="R37" i="2"/>
  <c r="R24" i="2"/>
  <c r="R12" i="2"/>
  <c r="R74" i="2"/>
  <c r="R54" i="2"/>
  <c r="R62" i="2"/>
  <c r="R51" i="2"/>
  <c r="R43" i="2"/>
  <c r="R2" i="2"/>
  <c r="R73" i="2"/>
  <c r="R45" i="2"/>
  <c r="R72" i="2"/>
  <c r="R50" i="2"/>
  <c r="R55" i="2"/>
  <c r="R63" i="2"/>
  <c r="R68" i="2"/>
  <c r="R23" i="2"/>
  <c r="R31" i="2"/>
  <c r="R9" i="2"/>
  <c r="R30" i="2"/>
  <c r="R47" i="2"/>
  <c r="R52" i="2"/>
  <c r="R35" i="2"/>
  <c r="R8" i="2"/>
  <c r="R13" i="2"/>
  <c r="R20" i="2"/>
  <c r="R3" i="2"/>
  <c r="R39" i="2"/>
  <c r="R49" i="2"/>
  <c r="R65" i="2"/>
  <c r="R71" i="2"/>
  <c r="R28" i="2"/>
  <c r="R64" i="2"/>
  <c r="R70" i="2"/>
  <c r="R4" i="2"/>
  <c r="R40" i="2"/>
  <c r="R16" i="2"/>
  <c r="R53" i="2"/>
  <c r="R42" i="2"/>
  <c r="R25" i="2"/>
  <c r="R69" i="2"/>
  <c r="R57" i="2"/>
  <c r="R36" i="2"/>
  <c r="R7" i="2"/>
  <c r="R17" i="2"/>
  <c r="R5" i="2"/>
  <c r="R38" i="2"/>
  <c r="R26" i="2"/>
  <c r="R66" i="2"/>
  <c r="R59" i="2"/>
  <c r="R19" i="2"/>
  <c r="R14" i="2"/>
  <c r="R6" i="2"/>
  <c r="R67" i="2"/>
  <c r="R44" i="2"/>
  <c r="R46" i="2"/>
  <c r="R48" i="2"/>
  <c r="R41" i="2"/>
  <c r="R60" i="2"/>
  <c r="R61" i="2"/>
  <c r="R11" i="2"/>
  <c r="R10" i="2"/>
  <c r="R95" i="2"/>
  <c r="R90" i="2"/>
  <c r="R80" i="2"/>
  <c r="R97" i="2"/>
  <c r="R78" i="2"/>
  <c r="R96" i="2"/>
  <c r="R85" i="2"/>
  <c r="R91" i="2"/>
  <c r="R88" i="2"/>
  <c r="R98" i="2"/>
  <c r="R87" i="2"/>
  <c r="R89" i="2"/>
  <c r="R86" i="2"/>
  <c r="R84" i="2"/>
  <c r="R100" i="2"/>
  <c r="R92" i="2"/>
  <c r="R79" i="2"/>
  <c r="R83" i="2"/>
  <c r="R99" i="2"/>
  <c r="R94" i="2"/>
  <c r="R81" i="2"/>
  <c r="R82" i="2"/>
  <c r="R22" i="5" l="1"/>
  <c r="O27" i="5"/>
  <c r="O32" i="5"/>
  <c r="O31" i="5"/>
  <c r="O30" i="5"/>
  <c r="O29" i="5"/>
  <c r="O28" i="5"/>
  <c r="O16" i="5"/>
  <c r="O26" i="5"/>
  <c r="O25" i="5"/>
  <c r="O19" i="5"/>
  <c r="O24" i="5"/>
  <c r="O23" i="5"/>
  <c r="O17" i="5"/>
  <c r="O21" i="5"/>
  <c r="O18" i="5"/>
  <c r="O20" i="5"/>
  <c r="O13" i="5"/>
  <c r="O12" i="5"/>
  <c r="O3" i="5"/>
  <c r="O5" i="5"/>
  <c r="O8" i="5"/>
  <c r="O9" i="5"/>
  <c r="O10" i="5"/>
  <c r="O7" i="5"/>
  <c r="O6" i="5"/>
  <c r="O2" i="5"/>
  <c r="O11" i="5"/>
  <c r="O4" i="5"/>
  <c r="N13" i="5"/>
  <c r="N12" i="5"/>
  <c r="N3" i="5"/>
  <c r="N5" i="5"/>
  <c r="N8" i="5"/>
  <c r="N9" i="5"/>
  <c r="N10" i="5"/>
  <c r="N7" i="5"/>
  <c r="N6" i="5"/>
  <c r="N2" i="5"/>
  <c r="N4" i="5"/>
  <c r="N11" i="5"/>
  <c r="N32" i="5"/>
  <c r="N31" i="5"/>
  <c r="N30" i="5"/>
  <c r="N29" i="5"/>
  <c r="N28" i="5"/>
  <c r="N16" i="5"/>
  <c r="N26" i="5"/>
  <c r="N25" i="5"/>
  <c r="N19" i="5"/>
  <c r="N24" i="5"/>
  <c r="N23" i="5"/>
  <c r="N17" i="5"/>
  <c r="N21" i="5"/>
  <c r="N18" i="5"/>
  <c r="N20" i="5"/>
  <c r="N27" i="5"/>
  <c r="P33" i="2" l="1"/>
  <c r="P58" i="2"/>
  <c r="P27" i="2"/>
  <c r="P56" i="2"/>
  <c r="P21" i="2"/>
  <c r="P75" i="2"/>
  <c r="P74" i="2"/>
  <c r="P43" i="2"/>
  <c r="P73" i="2"/>
  <c r="P45" i="2"/>
  <c r="P72" i="2"/>
  <c r="P55" i="2"/>
  <c r="P68" i="2"/>
  <c r="P30" i="2"/>
  <c r="P52" i="2"/>
  <c r="P35" i="2"/>
  <c r="P71" i="2"/>
  <c r="P70" i="2"/>
  <c r="P53" i="2"/>
  <c r="P69" i="2"/>
  <c r="P17" i="2"/>
  <c r="P59" i="2"/>
  <c r="P14" i="2"/>
  <c r="P95" i="2"/>
  <c r="P90" i="2"/>
  <c r="P91" i="2"/>
  <c r="P92" i="2"/>
  <c r="P93" i="2"/>
  <c r="P80" i="2"/>
  <c r="F97" i="2"/>
  <c r="P97" i="2" s="1"/>
  <c r="F78" i="2"/>
  <c r="P96" i="2"/>
  <c r="P85" i="2"/>
  <c r="P88" i="2"/>
  <c r="F98" i="2"/>
  <c r="P98" i="2" s="1"/>
  <c r="P87" i="2"/>
  <c r="P89" i="2"/>
  <c r="P86" i="2"/>
  <c r="P84" i="2"/>
  <c r="P100" i="2"/>
  <c r="F79" i="2"/>
  <c r="F83" i="2"/>
  <c r="P99" i="2"/>
  <c r="P94" i="2"/>
  <c r="F81" i="2"/>
  <c r="F82" i="2"/>
  <c r="F34" i="2"/>
  <c r="P34" i="2" s="1"/>
  <c r="F32" i="2"/>
  <c r="P32" i="2" s="1"/>
  <c r="F22" i="2"/>
  <c r="P22" i="2" s="1"/>
  <c r="F15" i="2"/>
  <c r="P15" i="2" s="1"/>
  <c r="F18" i="2"/>
  <c r="P18" i="2" s="1"/>
  <c r="F37" i="2"/>
  <c r="P37" i="2" s="1"/>
  <c r="F24" i="2"/>
  <c r="P24" i="2" s="1"/>
  <c r="F12" i="2"/>
  <c r="P12" i="2" s="1"/>
  <c r="F54" i="2"/>
  <c r="P54" i="2" s="1"/>
  <c r="F62" i="2"/>
  <c r="P62" i="2" s="1"/>
  <c r="F51" i="2"/>
  <c r="F2" i="2"/>
  <c r="P2" i="2" s="1"/>
  <c r="F50" i="2"/>
  <c r="P50" i="2" s="1"/>
  <c r="F63" i="2"/>
  <c r="P63" i="2" s="1"/>
  <c r="F23" i="2"/>
  <c r="P23" i="2" s="1"/>
  <c r="F31" i="2"/>
  <c r="P31" i="2" s="1"/>
  <c r="F9" i="2"/>
  <c r="P9" i="2" s="1"/>
  <c r="F47" i="2"/>
  <c r="P47" i="2" s="1"/>
  <c r="F8" i="2"/>
  <c r="P8" i="2" s="1"/>
  <c r="F13" i="2"/>
  <c r="P13" i="2" s="1"/>
  <c r="F20" i="2"/>
  <c r="P20" i="2" s="1"/>
  <c r="F3" i="2"/>
  <c r="P3" i="2" s="1"/>
  <c r="F39" i="2"/>
  <c r="P39" i="2" s="1"/>
  <c r="F49" i="2"/>
  <c r="P49" i="2" s="1"/>
  <c r="F65" i="2"/>
  <c r="P65" i="2" s="1"/>
  <c r="F28" i="2"/>
  <c r="P28" i="2" s="1"/>
  <c r="F64" i="2"/>
  <c r="P64" i="2" s="1"/>
  <c r="F4" i="2"/>
  <c r="P4" i="2" s="1"/>
  <c r="F40" i="2"/>
  <c r="P40" i="2" s="1"/>
  <c r="F16" i="2"/>
  <c r="P16" i="2" s="1"/>
  <c r="F42" i="2"/>
  <c r="P42" i="2" s="1"/>
  <c r="F25" i="2"/>
  <c r="P25" i="2" s="1"/>
  <c r="F57" i="2"/>
  <c r="P57" i="2" s="1"/>
  <c r="F36" i="2"/>
  <c r="P36" i="2" s="1"/>
  <c r="F7" i="2"/>
  <c r="P7" i="2" s="1"/>
  <c r="F5" i="2"/>
  <c r="P5" i="2" s="1"/>
  <c r="F38" i="2"/>
  <c r="P38" i="2" s="1"/>
  <c r="F26" i="2"/>
  <c r="P26" i="2" s="1"/>
  <c r="F66" i="2"/>
  <c r="P66" i="2" s="1"/>
  <c r="F19" i="2"/>
  <c r="P19" i="2" s="1"/>
  <c r="F6" i="2"/>
  <c r="P6" i="2" s="1"/>
  <c r="F67" i="2"/>
  <c r="P67" i="2" s="1"/>
  <c r="F44" i="2"/>
  <c r="P44" i="2" s="1"/>
  <c r="F46" i="2"/>
  <c r="P46" i="2" s="1"/>
  <c r="F48" i="2"/>
  <c r="P48" i="2" s="1"/>
  <c r="F41" i="2"/>
  <c r="P41" i="2" s="1"/>
  <c r="F60" i="2"/>
  <c r="P60" i="2" s="1"/>
  <c r="F61" i="2"/>
  <c r="P61" i="2" s="1"/>
  <c r="F11" i="2"/>
  <c r="P11" i="2" s="1"/>
  <c r="F10" i="2"/>
  <c r="P10" i="2" s="1"/>
  <c r="F29" i="2"/>
  <c r="P29" i="2" s="1"/>
  <c r="P81" i="2" l="1"/>
  <c r="J81" i="2"/>
  <c r="P83" i="2"/>
  <c r="J83" i="2"/>
  <c r="P79" i="2"/>
  <c r="J79" i="2"/>
  <c r="P78" i="2"/>
  <c r="J78" i="2"/>
  <c r="P82" i="2"/>
  <c r="J82" i="2"/>
  <c r="P51" i="2"/>
  <c r="U51" i="2"/>
  <c r="N4" i="1"/>
  <c r="N13" i="1"/>
  <c r="N18" i="1"/>
  <c r="N12" i="1"/>
  <c r="N43" i="1"/>
  <c r="N8" i="1"/>
  <c r="N22" i="1"/>
  <c r="N5" i="1"/>
  <c r="N14" i="1"/>
  <c r="N9" i="1"/>
  <c r="N58" i="1"/>
  <c r="N31" i="1"/>
  <c r="N38" i="1"/>
  <c r="N57" i="1"/>
  <c r="N40" i="1"/>
  <c r="N32" i="1"/>
  <c r="N56" i="1"/>
  <c r="N28" i="1"/>
  <c r="N17" i="1"/>
  <c r="N47" i="1"/>
  <c r="N53" i="1"/>
  <c r="N10" i="1"/>
  <c r="N23" i="1"/>
  <c r="N26" i="1"/>
  <c r="N30" i="1"/>
  <c r="N35" i="1"/>
  <c r="N39" i="1"/>
  <c r="N42" i="1"/>
  <c r="N55" i="1"/>
  <c r="N49" i="1"/>
  <c r="N52" i="1"/>
  <c r="N29" i="1"/>
  <c r="N34" i="1"/>
  <c r="N41" i="1"/>
  <c r="N54" i="1"/>
  <c r="N19" i="1"/>
  <c r="N45" i="1"/>
  <c r="N37" i="1"/>
  <c r="N3" i="1"/>
  <c r="N6" i="1"/>
  <c r="N51" i="1"/>
  <c r="N16" i="1"/>
  <c r="N36" i="1"/>
  <c r="N11" i="1"/>
  <c r="N7" i="1"/>
  <c r="N24" i="1"/>
  <c r="N46" i="1"/>
  <c r="N25" i="1"/>
  <c r="N48" i="1"/>
  <c r="N50" i="1"/>
  <c r="N33" i="1"/>
  <c r="N44" i="1"/>
  <c r="N2" i="1"/>
  <c r="N21" i="1"/>
  <c r="N15" i="1"/>
  <c r="N20" i="1"/>
  <c r="N27" i="1"/>
  <c r="N77" i="1"/>
  <c r="N76" i="1"/>
  <c r="N89" i="1"/>
  <c r="N74" i="1"/>
  <c r="N72" i="1"/>
  <c r="N84" i="1"/>
  <c r="N75" i="1"/>
  <c r="N90" i="1"/>
  <c r="N65" i="1"/>
  <c r="N68" i="1"/>
  <c r="N70" i="1"/>
  <c r="N92" i="1"/>
  <c r="N83" i="1"/>
  <c r="N62" i="1"/>
  <c r="N81" i="1"/>
  <c r="N91" i="1"/>
  <c r="N79" i="1"/>
  <c r="N82" i="1"/>
  <c r="N61" i="1"/>
  <c r="N95" i="1"/>
  <c r="N63" i="1"/>
  <c r="N66" i="1"/>
  <c r="N80" i="1"/>
  <c r="N64" i="1"/>
  <c r="N94" i="1"/>
  <c r="N93" i="1"/>
  <c r="N87" i="1"/>
  <c r="N73" i="1"/>
  <c r="N71" i="1"/>
  <c r="N78" i="1"/>
  <c r="N88" i="1"/>
  <c r="N85" i="1"/>
  <c r="N67" i="1"/>
  <c r="N69" i="1"/>
  <c r="N86" i="1"/>
  <c r="O21" i="4" l="1"/>
  <c r="O10" i="4"/>
  <c r="O26" i="4"/>
  <c r="O56" i="4"/>
  <c r="O17" i="4"/>
  <c r="O23" i="4"/>
  <c r="O31" i="4"/>
  <c r="O7" i="4"/>
  <c r="O55" i="4"/>
  <c r="O54" i="4"/>
  <c r="O33" i="4"/>
  <c r="O53" i="4"/>
  <c r="O40" i="4"/>
  <c r="O15" i="4"/>
  <c r="O9" i="4"/>
  <c r="O5" i="4"/>
  <c r="O20" i="4"/>
  <c r="O32" i="4"/>
  <c r="O52" i="4"/>
  <c r="O6" i="4"/>
  <c r="O51" i="4"/>
  <c r="O39" i="4"/>
  <c r="O2" i="4"/>
  <c r="O19" i="4"/>
  <c r="O50" i="4"/>
  <c r="O49" i="4"/>
  <c r="O34" i="4"/>
  <c r="O8" i="4"/>
  <c r="O48" i="4"/>
  <c r="O27" i="4"/>
  <c r="O47" i="4"/>
  <c r="O46" i="4"/>
  <c r="O4" i="4"/>
  <c r="O29" i="4"/>
  <c r="O13" i="4"/>
  <c r="O35" i="4"/>
  <c r="O45" i="4"/>
  <c r="O18" i="4"/>
  <c r="O28" i="4"/>
  <c r="O44" i="4"/>
  <c r="O24" i="4"/>
  <c r="O30" i="4"/>
  <c r="O3" i="4"/>
  <c r="O16" i="4"/>
  <c r="O38" i="4"/>
  <c r="O25" i="4"/>
  <c r="O43" i="4"/>
  <c r="O12" i="4"/>
  <c r="O36" i="4"/>
  <c r="O14" i="4"/>
  <c r="O42" i="4"/>
  <c r="O41" i="4"/>
  <c r="O22" i="4"/>
  <c r="O37" i="4"/>
  <c r="O11" i="4"/>
  <c r="O88" i="4"/>
  <c r="O69" i="4"/>
  <c r="O101" i="4"/>
  <c r="O100" i="4"/>
  <c r="O99" i="4"/>
  <c r="O98" i="4"/>
  <c r="O85" i="4"/>
  <c r="O97" i="4"/>
  <c r="O96" i="4"/>
  <c r="O95" i="4"/>
  <c r="O94" i="4"/>
  <c r="O93" i="4"/>
  <c r="O68" i="4"/>
  <c r="O78" i="4"/>
  <c r="O91" i="4"/>
  <c r="O73" i="4"/>
  <c r="O77" i="4"/>
  <c r="O90" i="4"/>
  <c r="O89" i="4"/>
  <c r="O72" i="4"/>
  <c r="O81" i="4"/>
  <c r="O62" i="4"/>
  <c r="O71" i="4"/>
  <c r="O75" i="4"/>
  <c r="O82" i="4"/>
  <c r="O83" i="4"/>
  <c r="O70" i="4"/>
  <c r="O61" i="4"/>
  <c r="O80" i="4"/>
  <c r="O76" i="4"/>
  <c r="O63" i="4"/>
  <c r="O74" i="4"/>
  <c r="O64" i="4"/>
  <c r="O87" i="4"/>
  <c r="O79" i="4"/>
  <c r="O59" i="4"/>
  <c r="O84" i="4"/>
  <c r="O60" i="4"/>
  <c r="O67" i="4"/>
  <c r="O65" i="4"/>
  <c r="O66" i="4"/>
  <c r="O86" i="4"/>
  <c r="O92" i="4"/>
  <c r="Q29" i="2"/>
  <c r="Q33" i="2"/>
  <c r="Q34" i="2"/>
  <c r="Q32" i="2"/>
  <c r="Q58" i="2"/>
  <c r="Q27" i="2"/>
  <c r="Q56" i="2"/>
  <c r="Q22" i="2"/>
  <c r="Q15" i="2"/>
  <c r="Q21" i="2"/>
  <c r="Q75" i="2"/>
  <c r="Q18" i="2"/>
  <c r="Q37" i="2"/>
  <c r="Q24" i="2"/>
  <c r="Q12" i="2"/>
  <c r="Q74" i="2"/>
  <c r="Q54" i="2"/>
  <c r="Q62" i="2"/>
  <c r="Q51" i="2"/>
  <c r="Q43" i="2"/>
  <c r="Q2" i="2"/>
  <c r="Q73" i="2"/>
  <c r="Q45" i="2"/>
  <c r="Q72" i="2"/>
  <c r="Q50" i="2"/>
  <c r="Q55" i="2"/>
  <c r="Q63" i="2"/>
  <c r="Q68" i="2"/>
  <c r="Q23" i="2"/>
  <c r="Q31" i="2"/>
  <c r="Q9" i="2"/>
  <c r="Q30" i="2"/>
  <c r="Q47" i="2"/>
  <c r="Q52" i="2"/>
  <c r="Q35" i="2"/>
  <c r="Q8" i="2"/>
  <c r="Q13" i="2"/>
  <c r="Q20" i="2"/>
  <c r="Q3" i="2"/>
  <c r="Q39" i="2"/>
  <c r="Q49" i="2"/>
  <c r="Q65" i="2"/>
  <c r="Q71" i="2"/>
  <c r="Q28" i="2"/>
  <c r="Q64" i="2"/>
  <c r="Q70" i="2"/>
  <c r="Q4" i="2"/>
  <c r="Q40" i="2"/>
  <c r="Q16" i="2"/>
  <c r="Q53" i="2"/>
  <c r="Q42" i="2"/>
  <c r="Q25" i="2"/>
  <c r="Q69" i="2"/>
  <c r="Q57" i="2"/>
  <c r="Q36" i="2"/>
  <c r="Q7" i="2"/>
  <c r="Q17" i="2"/>
  <c r="Q5" i="2"/>
  <c r="Q38" i="2"/>
  <c r="Q26" i="2"/>
  <c r="Q66" i="2"/>
  <c r="Q59" i="2"/>
  <c r="Q19" i="2"/>
  <c r="Q14" i="2"/>
  <c r="Q6" i="2"/>
  <c r="Q67" i="2"/>
  <c r="Q44" i="2"/>
  <c r="Q46" i="2"/>
  <c r="Q48" i="2"/>
  <c r="Q41" i="2"/>
  <c r="Q60" i="2"/>
  <c r="Q61" i="2"/>
  <c r="Q11" i="2"/>
  <c r="Q10" i="2"/>
  <c r="Q95" i="2"/>
  <c r="Q90" i="2"/>
  <c r="Q97" i="2"/>
  <c r="Q78" i="2"/>
  <c r="Q96" i="2"/>
  <c r="Q85" i="2"/>
  <c r="Q91" i="2"/>
  <c r="Q88" i="2"/>
  <c r="Q98" i="2"/>
  <c r="Q87" i="2"/>
  <c r="Q89" i="2"/>
  <c r="Q86" i="2"/>
  <c r="Q84" i="2"/>
  <c r="Q100" i="2"/>
  <c r="Q92" i="2"/>
  <c r="Q79" i="2"/>
  <c r="Q83" i="2"/>
  <c r="Q99" i="2"/>
  <c r="Q94" i="2"/>
  <c r="Q81" i="2"/>
  <c r="Q82" i="2"/>
  <c r="Q93" i="2"/>
  <c r="O4" i="1" l="1"/>
  <c r="O13" i="1"/>
  <c r="O18" i="1"/>
  <c r="O12" i="1"/>
  <c r="O43" i="1"/>
  <c r="O8" i="1"/>
  <c r="O22" i="1"/>
  <c r="O5" i="1"/>
  <c r="O14" i="1"/>
  <c r="O9" i="1"/>
  <c r="O58" i="1"/>
  <c r="O31" i="1"/>
  <c r="O38" i="1"/>
  <c r="O57" i="1"/>
  <c r="O40" i="1"/>
  <c r="O32" i="1"/>
  <c r="O56" i="1"/>
  <c r="O28" i="1"/>
  <c r="O17" i="1"/>
  <c r="O47" i="1"/>
  <c r="O53" i="1"/>
  <c r="O10" i="1"/>
  <c r="O23" i="1"/>
  <c r="O26" i="1"/>
  <c r="O30" i="1"/>
  <c r="O35" i="1"/>
  <c r="O39" i="1"/>
  <c r="O42" i="1"/>
  <c r="O55" i="1"/>
  <c r="O49" i="1"/>
  <c r="O52" i="1"/>
  <c r="O29" i="1"/>
  <c r="O34" i="1"/>
  <c r="O41" i="1"/>
  <c r="O54" i="1"/>
  <c r="O19" i="1"/>
  <c r="O45" i="1"/>
  <c r="O37" i="1"/>
  <c r="O3" i="1"/>
  <c r="O6" i="1"/>
  <c r="O51" i="1"/>
  <c r="O16" i="1"/>
  <c r="O36" i="1"/>
  <c r="O11" i="1"/>
  <c r="O7" i="1"/>
  <c r="O24" i="1"/>
  <c r="O46" i="1"/>
  <c r="O25" i="1"/>
  <c r="O48" i="1"/>
  <c r="O50" i="1"/>
  <c r="O33" i="1"/>
  <c r="O44" i="1"/>
  <c r="O2" i="1"/>
  <c r="O21" i="1"/>
  <c r="O15" i="1"/>
  <c r="O20" i="1"/>
  <c r="O27" i="1"/>
  <c r="O77" i="1"/>
  <c r="O76" i="1"/>
  <c r="O89" i="1"/>
  <c r="O74" i="1"/>
  <c r="O72" i="1"/>
  <c r="O84" i="1"/>
  <c r="O75" i="1"/>
  <c r="O90" i="1"/>
  <c r="O65" i="1"/>
  <c r="O68" i="1"/>
  <c r="O70" i="1"/>
  <c r="O92" i="1"/>
  <c r="O83" i="1"/>
  <c r="O62" i="1"/>
  <c r="O81" i="1"/>
  <c r="O91" i="1"/>
  <c r="O79" i="1"/>
  <c r="O82" i="1"/>
  <c r="O61" i="1"/>
  <c r="O95" i="1"/>
  <c r="O63" i="1"/>
  <c r="O66" i="1"/>
  <c r="O80" i="1"/>
  <c r="O64" i="1"/>
  <c r="O94" i="1"/>
  <c r="O93" i="1"/>
  <c r="O87" i="1"/>
  <c r="O73" i="1"/>
  <c r="O71" i="1"/>
  <c r="O78" i="1"/>
  <c r="O88" i="1"/>
  <c r="O85" i="1"/>
  <c r="O67" i="1"/>
  <c r="O69" i="1"/>
  <c r="O86" i="1"/>
  <c r="M86" i="4" l="1"/>
  <c r="I86" i="4"/>
  <c r="H86" i="4"/>
  <c r="S86" i="4" s="1"/>
  <c r="M67" i="1"/>
  <c r="I67" i="1"/>
  <c r="H73" i="1"/>
  <c r="S73" i="1" s="1"/>
  <c r="H71" i="1"/>
  <c r="S71" i="1" s="1"/>
  <c r="H85" i="1"/>
  <c r="S85" i="1" s="1"/>
  <c r="H67" i="1"/>
  <c r="S67" i="1" s="1"/>
  <c r="P92" i="4"/>
  <c r="M92" i="4"/>
  <c r="I92" i="4"/>
  <c r="H92" i="4"/>
  <c r="S92" i="4" s="1"/>
  <c r="M88" i="4"/>
  <c r="I88" i="4"/>
  <c r="H88" i="4"/>
  <c r="S88" i="4" s="1"/>
  <c r="M69" i="4"/>
  <c r="R69" i="4" s="1"/>
  <c r="I69" i="4"/>
  <c r="H69" i="4"/>
  <c r="S69" i="4" s="1"/>
  <c r="M101" i="4"/>
  <c r="I101" i="4"/>
  <c r="H101" i="4"/>
  <c r="S101" i="4" s="1"/>
  <c r="M100" i="4"/>
  <c r="R100" i="4" s="1"/>
  <c r="I100" i="4"/>
  <c r="H100" i="4"/>
  <c r="S100" i="4" s="1"/>
  <c r="M99" i="4"/>
  <c r="I99" i="4"/>
  <c r="H99" i="4"/>
  <c r="S99" i="4" s="1"/>
  <c r="M98" i="4"/>
  <c r="R98" i="4" s="1"/>
  <c r="I98" i="4"/>
  <c r="H98" i="4"/>
  <c r="S98" i="4" s="1"/>
  <c r="M85" i="4"/>
  <c r="I85" i="4"/>
  <c r="H85" i="4"/>
  <c r="S85" i="4" s="1"/>
  <c r="P27" i="5"/>
  <c r="M27" i="5"/>
  <c r="I27" i="5"/>
  <c r="H27" i="5"/>
  <c r="S27" i="5" s="1"/>
  <c r="P32" i="5"/>
  <c r="M32" i="5"/>
  <c r="I32" i="5"/>
  <c r="H32" i="5"/>
  <c r="S32" i="5" s="1"/>
  <c r="P31" i="5"/>
  <c r="M31" i="5"/>
  <c r="I31" i="5"/>
  <c r="H31" i="5"/>
  <c r="S31" i="5" s="1"/>
  <c r="P30" i="5"/>
  <c r="M30" i="5"/>
  <c r="I30" i="5"/>
  <c r="H30" i="5"/>
  <c r="S30" i="5" s="1"/>
  <c r="P29" i="5"/>
  <c r="M29" i="5"/>
  <c r="I29" i="5"/>
  <c r="H29" i="5"/>
  <c r="S29" i="5" s="1"/>
  <c r="P28" i="5"/>
  <c r="M28" i="5"/>
  <c r="I28" i="5"/>
  <c r="H28" i="5"/>
  <c r="S28" i="5" s="1"/>
  <c r="P16" i="5"/>
  <c r="M16" i="5"/>
  <c r="I16" i="5"/>
  <c r="H16" i="5"/>
  <c r="S16" i="5" s="1"/>
  <c r="P26" i="5"/>
  <c r="M26" i="5"/>
  <c r="I26" i="5"/>
  <c r="H26" i="5"/>
  <c r="S26" i="5" s="1"/>
  <c r="P25" i="5"/>
  <c r="M25" i="5"/>
  <c r="I25" i="5"/>
  <c r="H25" i="5"/>
  <c r="S25" i="5" s="1"/>
  <c r="P19" i="5"/>
  <c r="M19" i="5"/>
  <c r="R19" i="5" s="1"/>
  <c r="I19" i="5"/>
  <c r="H19" i="5"/>
  <c r="S19" i="5" s="1"/>
  <c r="P24" i="5"/>
  <c r="M24" i="5"/>
  <c r="I24" i="5"/>
  <c r="H24" i="5"/>
  <c r="S24" i="5" s="1"/>
  <c r="P23" i="5"/>
  <c r="M23" i="5"/>
  <c r="I23" i="5"/>
  <c r="H23" i="5"/>
  <c r="S23" i="5" s="1"/>
  <c r="P17" i="5"/>
  <c r="M17" i="5"/>
  <c r="I17" i="5"/>
  <c r="H17" i="5"/>
  <c r="S17" i="5" s="1"/>
  <c r="P21" i="5"/>
  <c r="M21" i="5"/>
  <c r="I21" i="5"/>
  <c r="H21" i="5"/>
  <c r="S21" i="5" s="1"/>
  <c r="P18" i="5"/>
  <c r="M18" i="5"/>
  <c r="I18" i="5"/>
  <c r="H18" i="5"/>
  <c r="S18" i="5" s="1"/>
  <c r="P20" i="5"/>
  <c r="M20" i="5"/>
  <c r="I20" i="5"/>
  <c r="H20" i="5"/>
  <c r="S20" i="5" s="1"/>
  <c r="P13" i="5"/>
  <c r="M13" i="5"/>
  <c r="I13" i="5"/>
  <c r="H13" i="5"/>
  <c r="S13" i="5" s="1"/>
  <c r="P12" i="5"/>
  <c r="M12" i="5"/>
  <c r="I12" i="5"/>
  <c r="H12" i="5"/>
  <c r="S12" i="5" s="1"/>
  <c r="P3" i="5"/>
  <c r="M3" i="5"/>
  <c r="I3" i="5"/>
  <c r="H3" i="5"/>
  <c r="S3" i="5" s="1"/>
  <c r="P5" i="5"/>
  <c r="M5" i="5"/>
  <c r="I5" i="5"/>
  <c r="H5" i="5"/>
  <c r="S5" i="5" s="1"/>
  <c r="P8" i="5"/>
  <c r="M8" i="5"/>
  <c r="I8" i="5"/>
  <c r="H8" i="5"/>
  <c r="S8" i="5" s="1"/>
  <c r="P9" i="5"/>
  <c r="M9" i="5"/>
  <c r="I9" i="5"/>
  <c r="H9" i="5"/>
  <c r="S9" i="5" s="1"/>
  <c r="P10" i="5"/>
  <c r="M10" i="5"/>
  <c r="I10" i="5"/>
  <c r="H10" i="5"/>
  <c r="S10" i="5" s="1"/>
  <c r="P7" i="5"/>
  <c r="M7" i="5"/>
  <c r="I7" i="5"/>
  <c r="H7" i="5"/>
  <c r="S7" i="5" s="1"/>
  <c r="P6" i="5"/>
  <c r="M6" i="5"/>
  <c r="I6" i="5"/>
  <c r="H6" i="5"/>
  <c r="S6" i="5" s="1"/>
  <c r="P2" i="5"/>
  <c r="M2" i="5"/>
  <c r="I2" i="5"/>
  <c r="H2" i="5"/>
  <c r="S2" i="5" s="1"/>
  <c r="P4" i="5"/>
  <c r="M4" i="5"/>
  <c r="I4" i="5"/>
  <c r="H4" i="5"/>
  <c r="S4" i="5" s="1"/>
  <c r="P11" i="5"/>
  <c r="M11" i="5"/>
  <c r="I11" i="5"/>
  <c r="H11" i="5"/>
  <c r="S11" i="5" s="1"/>
  <c r="M97" i="4"/>
  <c r="I97" i="4"/>
  <c r="H97" i="4"/>
  <c r="S97" i="4" s="1"/>
  <c r="M96" i="4"/>
  <c r="I96" i="4"/>
  <c r="H96" i="4"/>
  <c r="S96" i="4" s="1"/>
  <c r="M95" i="4"/>
  <c r="I95" i="4"/>
  <c r="H95" i="4"/>
  <c r="S95" i="4" s="1"/>
  <c r="M94" i="4"/>
  <c r="I94" i="4"/>
  <c r="H94" i="4"/>
  <c r="S94" i="4" s="1"/>
  <c r="M93" i="4"/>
  <c r="R93" i="4" s="1"/>
  <c r="I93" i="4"/>
  <c r="H93" i="4"/>
  <c r="S93" i="4" s="1"/>
  <c r="M68" i="4"/>
  <c r="I68" i="4"/>
  <c r="H68" i="4"/>
  <c r="S68" i="4" s="1"/>
  <c r="M78" i="4"/>
  <c r="R78" i="4" s="1"/>
  <c r="I78" i="4"/>
  <c r="H78" i="4"/>
  <c r="S78" i="4" s="1"/>
  <c r="M91" i="4"/>
  <c r="R91" i="4" s="1"/>
  <c r="I91" i="4"/>
  <c r="H91" i="4"/>
  <c r="S91" i="4" s="1"/>
  <c r="M73" i="4"/>
  <c r="I73" i="4"/>
  <c r="H73" i="4"/>
  <c r="S73" i="4" s="1"/>
  <c r="M77" i="4"/>
  <c r="I77" i="4"/>
  <c r="H77" i="4"/>
  <c r="S77" i="4" s="1"/>
  <c r="M90" i="4"/>
  <c r="I90" i="4"/>
  <c r="H90" i="4"/>
  <c r="S90" i="4" s="1"/>
  <c r="M89" i="4"/>
  <c r="I89" i="4"/>
  <c r="H89" i="4"/>
  <c r="S89" i="4" s="1"/>
  <c r="M72" i="4"/>
  <c r="I72" i="4"/>
  <c r="H72" i="4"/>
  <c r="S72" i="4" s="1"/>
  <c r="M81" i="4"/>
  <c r="I81" i="4"/>
  <c r="H81" i="4"/>
  <c r="S81" i="4" s="1"/>
  <c r="M62" i="4"/>
  <c r="I62" i="4"/>
  <c r="H62" i="4"/>
  <c r="S62" i="4" s="1"/>
  <c r="M71" i="4"/>
  <c r="I71" i="4"/>
  <c r="H71" i="4"/>
  <c r="S71" i="4" s="1"/>
  <c r="M75" i="4"/>
  <c r="I75" i="4"/>
  <c r="H75" i="4"/>
  <c r="S75" i="4" s="1"/>
  <c r="M82" i="4"/>
  <c r="I82" i="4"/>
  <c r="H82" i="4"/>
  <c r="S82" i="4" s="1"/>
  <c r="M83" i="4"/>
  <c r="I83" i="4"/>
  <c r="H83" i="4"/>
  <c r="S83" i="4" s="1"/>
  <c r="M70" i="4"/>
  <c r="I70" i="4"/>
  <c r="H70" i="4"/>
  <c r="S70" i="4" s="1"/>
  <c r="M61" i="4"/>
  <c r="I61" i="4"/>
  <c r="H61" i="4"/>
  <c r="S61" i="4" s="1"/>
  <c r="M80" i="4"/>
  <c r="I80" i="4"/>
  <c r="H80" i="4"/>
  <c r="S80" i="4" s="1"/>
  <c r="M76" i="4"/>
  <c r="I76" i="4"/>
  <c r="H76" i="4"/>
  <c r="S76" i="4" s="1"/>
  <c r="M63" i="4"/>
  <c r="I63" i="4"/>
  <c r="H63" i="4"/>
  <c r="S63" i="4" s="1"/>
  <c r="M74" i="4"/>
  <c r="I74" i="4"/>
  <c r="H74" i="4"/>
  <c r="S74" i="4" s="1"/>
  <c r="M64" i="4"/>
  <c r="I64" i="4"/>
  <c r="H64" i="4"/>
  <c r="S64" i="4" s="1"/>
  <c r="M87" i="4"/>
  <c r="I87" i="4"/>
  <c r="H87" i="4"/>
  <c r="S87" i="4" s="1"/>
  <c r="M79" i="4"/>
  <c r="I79" i="4"/>
  <c r="H79" i="4"/>
  <c r="S79" i="4" s="1"/>
  <c r="M59" i="4"/>
  <c r="I59" i="4"/>
  <c r="H59" i="4"/>
  <c r="S59" i="4" s="1"/>
  <c r="M84" i="4"/>
  <c r="I84" i="4"/>
  <c r="H84" i="4"/>
  <c r="S84" i="4" s="1"/>
  <c r="M60" i="4"/>
  <c r="I60" i="4"/>
  <c r="H60" i="4"/>
  <c r="S60" i="4" s="1"/>
  <c r="M67" i="4"/>
  <c r="I67" i="4"/>
  <c r="H67" i="4"/>
  <c r="S67" i="4" s="1"/>
  <c r="M65" i="4"/>
  <c r="I65" i="4"/>
  <c r="H65" i="4"/>
  <c r="S65" i="4" s="1"/>
  <c r="M66" i="4"/>
  <c r="I66" i="4"/>
  <c r="H66" i="4"/>
  <c r="S66" i="4" s="1"/>
  <c r="M21" i="4"/>
  <c r="I21" i="4"/>
  <c r="H21" i="4"/>
  <c r="S21" i="4" s="1"/>
  <c r="M10" i="4"/>
  <c r="I10" i="4"/>
  <c r="H10" i="4"/>
  <c r="S10" i="4" s="1"/>
  <c r="M26" i="4"/>
  <c r="I26" i="4"/>
  <c r="H26" i="4"/>
  <c r="S26" i="4" s="1"/>
  <c r="M56" i="4"/>
  <c r="I56" i="4"/>
  <c r="H56" i="4"/>
  <c r="S56" i="4" s="1"/>
  <c r="M17" i="4"/>
  <c r="I17" i="4"/>
  <c r="H17" i="4"/>
  <c r="M23" i="4"/>
  <c r="I23" i="4"/>
  <c r="H23" i="4"/>
  <c r="S23" i="4" s="1"/>
  <c r="M31" i="4"/>
  <c r="I31" i="4"/>
  <c r="H31" i="4"/>
  <c r="S31" i="4" s="1"/>
  <c r="M7" i="4"/>
  <c r="I7" i="4"/>
  <c r="H7" i="4"/>
  <c r="S7" i="4" s="1"/>
  <c r="M55" i="4"/>
  <c r="I55" i="4"/>
  <c r="H55" i="4"/>
  <c r="S55" i="4" s="1"/>
  <c r="M54" i="4"/>
  <c r="I54" i="4"/>
  <c r="H54" i="4"/>
  <c r="S54" i="4" s="1"/>
  <c r="M33" i="4"/>
  <c r="I33" i="4"/>
  <c r="H33" i="4"/>
  <c r="S33" i="4" s="1"/>
  <c r="M53" i="4"/>
  <c r="I53" i="4"/>
  <c r="H53" i="4"/>
  <c r="S53" i="4" s="1"/>
  <c r="M40" i="4"/>
  <c r="I40" i="4"/>
  <c r="H40" i="4"/>
  <c r="S40" i="4" s="1"/>
  <c r="M15" i="4"/>
  <c r="I15" i="4"/>
  <c r="H15" i="4"/>
  <c r="S15" i="4" s="1"/>
  <c r="M9" i="4"/>
  <c r="I9" i="4"/>
  <c r="H9" i="4"/>
  <c r="S9" i="4" s="1"/>
  <c r="M5" i="4"/>
  <c r="I5" i="4"/>
  <c r="H5" i="4"/>
  <c r="S5" i="4" s="1"/>
  <c r="M20" i="4"/>
  <c r="I20" i="4"/>
  <c r="H20" i="4"/>
  <c r="S20" i="4" s="1"/>
  <c r="M32" i="4"/>
  <c r="I32" i="4"/>
  <c r="H32" i="4"/>
  <c r="S32" i="4" s="1"/>
  <c r="M52" i="4"/>
  <c r="I52" i="4"/>
  <c r="H52" i="4"/>
  <c r="S52" i="4" s="1"/>
  <c r="M6" i="4"/>
  <c r="R6" i="4" s="1"/>
  <c r="I6" i="4"/>
  <c r="H6" i="4"/>
  <c r="S6" i="4" s="1"/>
  <c r="M51" i="4"/>
  <c r="I51" i="4"/>
  <c r="H51" i="4"/>
  <c r="S51" i="4" s="1"/>
  <c r="M39" i="4"/>
  <c r="I39" i="4"/>
  <c r="H39" i="4"/>
  <c r="S39" i="4" s="1"/>
  <c r="M2" i="4"/>
  <c r="I2" i="4"/>
  <c r="H2" i="4"/>
  <c r="S2" i="4" s="1"/>
  <c r="M19" i="4"/>
  <c r="I19" i="4"/>
  <c r="H19" i="4"/>
  <c r="S19" i="4" s="1"/>
  <c r="M50" i="4"/>
  <c r="I50" i="4"/>
  <c r="H50" i="4"/>
  <c r="S50" i="4" s="1"/>
  <c r="M49" i="4"/>
  <c r="I49" i="4"/>
  <c r="H49" i="4"/>
  <c r="S49" i="4" s="1"/>
  <c r="M34" i="4"/>
  <c r="I34" i="4"/>
  <c r="H34" i="4"/>
  <c r="S34" i="4" s="1"/>
  <c r="M8" i="4"/>
  <c r="I8" i="4"/>
  <c r="H8" i="4"/>
  <c r="S8" i="4" s="1"/>
  <c r="M48" i="4"/>
  <c r="I48" i="4"/>
  <c r="H48" i="4"/>
  <c r="S48" i="4" s="1"/>
  <c r="M27" i="4"/>
  <c r="I27" i="4"/>
  <c r="H27" i="4"/>
  <c r="S27" i="4" s="1"/>
  <c r="M47" i="4"/>
  <c r="I47" i="4"/>
  <c r="H47" i="4"/>
  <c r="S47" i="4" s="1"/>
  <c r="M46" i="4"/>
  <c r="I46" i="4"/>
  <c r="H46" i="4"/>
  <c r="S46" i="4" s="1"/>
  <c r="M4" i="4"/>
  <c r="I4" i="4"/>
  <c r="H4" i="4"/>
  <c r="S4" i="4" s="1"/>
  <c r="M29" i="4"/>
  <c r="I29" i="4"/>
  <c r="H29" i="4"/>
  <c r="S29" i="4" s="1"/>
  <c r="M13" i="4"/>
  <c r="I13" i="4"/>
  <c r="H13" i="4"/>
  <c r="S13" i="4" s="1"/>
  <c r="M35" i="4"/>
  <c r="I35" i="4"/>
  <c r="H35" i="4"/>
  <c r="S35" i="4" s="1"/>
  <c r="M45" i="4"/>
  <c r="I45" i="4"/>
  <c r="H45" i="4"/>
  <c r="S45" i="4" s="1"/>
  <c r="M18" i="4"/>
  <c r="R18" i="4" s="1"/>
  <c r="I18" i="4"/>
  <c r="H18" i="4"/>
  <c r="S18" i="4" s="1"/>
  <c r="M28" i="4"/>
  <c r="I28" i="4"/>
  <c r="H28" i="4"/>
  <c r="S28" i="4" s="1"/>
  <c r="M44" i="4"/>
  <c r="I44" i="4"/>
  <c r="H44" i="4"/>
  <c r="S44" i="4" s="1"/>
  <c r="M24" i="4"/>
  <c r="I24" i="4"/>
  <c r="H24" i="4"/>
  <c r="S24" i="4" s="1"/>
  <c r="M30" i="4"/>
  <c r="I30" i="4"/>
  <c r="H30" i="4"/>
  <c r="S30" i="4" s="1"/>
  <c r="M3" i="4"/>
  <c r="I3" i="4"/>
  <c r="H3" i="4"/>
  <c r="S3" i="4" s="1"/>
  <c r="M16" i="4"/>
  <c r="I16" i="4"/>
  <c r="H16" i="4"/>
  <c r="S16" i="4" s="1"/>
  <c r="M38" i="4"/>
  <c r="I38" i="4"/>
  <c r="H38" i="4"/>
  <c r="S38" i="4" s="1"/>
  <c r="M25" i="4"/>
  <c r="I25" i="4"/>
  <c r="H25" i="4"/>
  <c r="S25" i="4" s="1"/>
  <c r="M43" i="4"/>
  <c r="I43" i="4"/>
  <c r="H43" i="4"/>
  <c r="S43" i="4" s="1"/>
  <c r="M12" i="4"/>
  <c r="I12" i="4"/>
  <c r="H12" i="4"/>
  <c r="S12" i="4" s="1"/>
  <c r="M36" i="4"/>
  <c r="I36" i="4"/>
  <c r="H36" i="4"/>
  <c r="S36" i="4" s="1"/>
  <c r="M14" i="4"/>
  <c r="I14" i="4"/>
  <c r="H14" i="4"/>
  <c r="S14" i="4" s="1"/>
  <c r="M42" i="4"/>
  <c r="I42" i="4"/>
  <c r="H42" i="4"/>
  <c r="S42" i="4" s="1"/>
  <c r="M41" i="4"/>
  <c r="I41" i="4"/>
  <c r="H41" i="4"/>
  <c r="S41" i="4" s="1"/>
  <c r="M22" i="4"/>
  <c r="I22" i="4"/>
  <c r="H22" i="4"/>
  <c r="S22" i="4" s="1"/>
  <c r="M37" i="4"/>
  <c r="I37" i="4"/>
  <c r="H37" i="4"/>
  <c r="S37" i="4" s="1"/>
  <c r="M11" i="4"/>
  <c r="I11" i="4"/>
  <c r="H11" i="4"/>
  <c r="S11" i="4" s="1"/>
  <c r="R93" i="2"/>
  <c r="O93" i="2"/>
  <c r="K93" i="2"/>
  <c r="J93" i="2"/>
  <c r="U93" i="2" s="1"/>
  <c r="O95" i="2"/>
  <c r="K95" i="2"/>
  <c r="J95" i="2"/>
  <c r="U95" i="2" s="1"/>
  <c r="O90" i="2"/>
  <c r="K90" i="2"/>
  <c r="O80" i="2"/>
  <c r="T80" i="2" s="1"/>
  <c r="O97" i="2"/>
  <c r="J97" i="2"/>
  <c r="U97" i="2" s="1"/>
  <c r="O78" i="2"/>
  <c r="K78" i="2"/>
  <c r="U78" i="2"/>
  <c r="O74" i="2"/>
  <c r="J74" i="2"/>
  <c r="U74" i="2" s="1"/>
  <c r="O54" i="2"/>
  <c r="S143" i="3"/>
  <c r="P143" i="3"/>
  <c r="L143" i="3"/>
  <c r="Q143" i="3"/>
  <c r="P159" i="3"/>
  <c r="R169" i="3"/>
  <c r="P169" i="3"/>
  <c r="P165" i="3"/>
  <c r="Q165" i="3"/>
  <c r="P150" i="3"/>
  <c r="G150" i="3"/>
  <c r="Q150" i="3" s="1"/>
  <c r="P152" i="3"/>
  <c r="P137" i="3"/>
  <c r="G137" i="3"/>
  <c r="P160" i="3"/>
  <c r="Q160" i="3"/>
  <c r="P168" i="3"/>
  <c r="L168" i="3"/>
  <c r="Q168" i="3"/>
  <c r="P164" i="3"/>
  <c r="K164" i="3"/>
  <c r="V164" i="3" s="1"/>
  <c r="P162" i="3"/>
  <c r="G162" i="3"/>
  <c r="Q162" i="3" s="1"/>
  <c r="P161" i="3"/>
  <c r="G161" i="3"/>
  <c r="Q161" i="3" s="1"/>
  <c r="P147" i="3"/>
  <c r="L147" i="3"/>
  <c r="Q147" i="3"/>
  <c r="P153" i="3"/>
  <c r="P163" i="3"/>
  <c r="Q163" i="3"/>
  <c r="P144" i="3"/>
  <c r="G144" i="3"/>
  <c r="Q144" i="3" s="1"/>
  <c r="P136" i="3"/>
  <c r="Q136" i="3"/>
  <c r="P155" i="3"/>
  <c r="P138" i="3"/>
  <c r="G138" i="3"/>
  <c r="Q138" i="3" s="1"/>
  <c r="P146" i="3"/>
  <c r="Q146" i="3"/>
  <c r="P154" i="3"/>
  <c r="L154" i="3"/>
  <c r="Q154" i="3"/>
  <c r="P167" i="3"/>
  <c r="K167" i="3"/>
  <c r="V167" i="3" s="1"/>
  <c r="P142" i="3"/>
  <c r="Q142" i="3"/>
  <c r="P151" i="3"/>
  <c r="G151" i="3"/>
  <c r="P148" i="3"/>
  <c r="L148" i="3"/>
  <c r="K148" i="3"/>
  <c r="V148" i="3" s="1"/>
  <c r="Q148" i="3"/>
  <c r="P158" i="3"/>
  <c r="P145" i="3"/>
  <c r="Q145" i="3"/>
  <c r="P149" i="3"/>
  <c r="Q149" i="3"/>
  <c r="P166" i="3"/>
  <c r="Q166" i="3"/>
  <c r="P156" i="3"/>
  <c r="K156" i="3"/>
  <c r="V156" i="3" s="1"/>
  <c r="P157" i="3"/>
  <c r="G157" i="3"/>
  <c r="Q157" i="3" s="1"/>
  <c r="P140" i="3"/>
  <c r="Q140" i="3"/>
  <c r="P141" i="3"/>
  <c r="G141" i="3"/>
  <c r="Q141" i="3" s="1"/>
  <c r="P139" i="3"/>
  <c r="G139" i="3"/>
  <c r="R133" i="3"/>
  <c r="P133" i="3"/>
  <c r="Q133" i="3"/>
  <c r="P45" i="3"/>
  <c r="P60" i="3"/>
  <c r="G60" i="3"/>
  <c r="Q60" i="3" s="1"/>
  <c r="P99" i="3"/>
  <c r="Q99" i="3"/>
  <c r="P49" i="3"/>
  <c r="G49" i="3"/>
  <c r="Q49" i="3" s="1"/>
  <c r="P110" i="3"/>
  <c r="G110" i="3"/>
  <c r="P33" i="3"/>
  <c r="G33" i="3"/>
  <c r="Q33" i="3" s="1"/>
  <c r="P132" i="3"/>
  <c r="Q132" i="3"/>
  <c r="P4" i="3"/>
  <c r="P69" i="3"/>
  <c r="G69" i="3"/>
  <c r="Q69" i="3" s="1"/>
  <c r="P30" i="3"/>
  <c r="G30" i="3"/>
  <c r="Q30" i="3" s="1"/>
  <c r="P113" i="3"/>
  <c r="K113" i="3"/>
  <c r="V113" i="3" s="1"/>
  <c r="Q113" i="3"/>
  <c r="P7" i="3"/>
  <c r="G7" i="3"/>
  <c r="P131" i="3"/>
  <c r="Q131" i="3"/>
  <c r="P32" i="3"/>
  <c r="G32" i="3"/>
  <c r="Q32" i="3" s="1"/>
  <c r="P66" i="3"/>
  <c r="G66" i="3"/>
  <c r="Q66" i="3" s="1"/>
  <c r="P19" i="3"/>
  <c r="G19" i="3"/>
  <c r="P70" i="3"/>
  <c r="G70" i="3"/>
  <c r="Q70" i="3" s="1"/>
  <c r="P25" i="3"/>
  <c r="G25" i="3"/>
  <c r="Q25" i="3" s="1"/>
  <c r="P97" i="3"/>
  <c r="Q97" i="3"/>
  <c r="P79" i="3"/>
  <c r="P87" i="3"/>
  <c r="G87" i="3"/>
  <c r="Q87" i="3" s="1"/>
  <c r="P77" i="3"/>
  <c r="G77" i="3"/>
  <c r="Q77" i="3" s="1"/>
  <c r="P29" i="3"/>
  <c r="G29" i="3"/>
  <c r="Q29" i="3" s="1"/>
  <c r="P9" i="3"/>
  <c r="P105" i="3"/>
  <c r="G105" i="3"/>
  <c r="Q105" i="3" s="1"/>
  <c r="P50" i="3"/>
  <c r="G50" i="3"/>
  <c r="Q50" i="3" s="1"/>
  <c r="P104" i="3"/>
  <c r="Q104" i="3"/>
  <c r="P5" i="3"/>
  <c r="P65" i="3"/>
  <c r="G65" i="3"/>
  <c r="Q65" i="3" s="1"/>
  <c r="P23" i="3"/>
  <c r="Q23" i="3"/>
  <c r="P20" i="3"/>
  <c r="G20" i="3"/>
  <c r="Q20" i="3" s="1"/>
  <c r="P101" i="3"/>
  <c r="G101" i="3"/>
  <c r="P116" i="3"/>
  <c r="G116" i="3"/>
  <c r="Q116" i="3" s="1"/>
  <c r="P57" i="3"/>
  <c r="G57" i="3"/>
  <c r="Q57" i="3" s="1"/>
  <c r="P35" i="3"/>
  <c r="G35" i="3"/>
  <c r="Q35" i="3" s="1"/>
  <c r="P16" i="3"/>
  <c r="G16" i="3"/>
  <c r="P52" i="3"/>
  <c r="G52" i="3"/>
  <c r="P64" i="3"/>
  <c r="G64" i="3"/>
  <c r="P67" i="3"/>
  <c r="G67" i="3"/>
  <c r="P71" i="3"/>
  <c r="G71" i="3"/>
  <c r="P119" i="3"/>
  <c r="P102" i="3"/>
  <c r="G102" i="3"/>
  <c r="Q102" i="3" s="1"/>
  <c r="P24" i="3"/>
  <c r="Q24" i="3"/>
  <c r="P91" i="3"/>
  <c r="G91" i="3"/>
  <c r="P109" i="3"/>
  <c r="P3" i="3"/>
  <c r="G3" i="3"/>
  <c r="P82" i="3"/>
  <c r="G82" i="3"/>
  <c r="Q82" i="3" s="1"/>
  <c r="P117" i="3"/>
  <c r="P44" i="3"/>
  <c r="G44" i="3"/>
  <c r="P114" i="3"/>
  <c r="G114" i="3"/>
  <c r="Q114" i="3" s="1"/>
  <c r="P83" i="3"/>
  <c r="G83" i="3"/>
  <c r="Q83" i="3" s="1"/>
  <c r="P81" i="3"/>
  <c r="G81" i="3"/>
  <c r="P130" i="3"/>
  <c r="P88" i="3"/>
  <c r="G88" i="3"/>
  <c r="Q88" i="3" s="1"/>
  <c r="P76" i="3"/>
  <c r="Q76" i="3"/>
  <c r="P59" i="3"/>
  <c r="G59" i="3"/>
  <c r="P68" i="3"/>
  <c r="G68" i="3"/>
  <c r="P129" i="3"/>
  <c r="P78" i="3"/>
  <c r="G78" i="3"/>
  <c r="Q78" i="3" s="1"/>
  <c r="P56" i="3"/>
  <c r="G56" i="3"/>
  <c r="P11" i="3"/>
  <c r="G11" i="3"/>
  <c r="P10" i="3"/>
  <c r="G10" i="3"/>
  <c r="P31" i="3"/>
  <c r="G31" i="3"/>
  <c r="Q31" i="3" s="1"/>
  <c r="P106" i="3"/>
  <c r="G106" i="3"/>
  <c r="P98" i="3"/>
  <c r="G98" i="3"/>
  <c r="P94" i="3"/>
  <c r="G94" i="3"/>
  <c r="P18" i="3"/>
  <c r="G18" i="3"/>
  <c r="Q18" i="3" s="1"/>
  <c r="P28" i="3"/>
  <c r="G28" i="3"/>
  <c r="P42" i="3"/>
  <c r="P128" i="3"/>
  <c r="P46" i="3"/>
  <c r="G46" i="3"/>
  <c r="Q46" i="3" s="1"/>
  <c r="P2" i="3"/>
  <c r="G2" i="3"/>
  <c r="L2" i="3" s="1"/>
  <c r="P118" i="3"/>
  <c r="P80" i="3"/>
  <c r="G80" i="3"/>
  <c r="Q80" i="3" s="1"/>
  <c r="P36" i="3"/>
  <c r="G36" i="3"/>
  <c r="Q36" i="3" s="1"/>
  <c r="P74" i="3"/>
  <c r="P41" i="3"/>
  <c r="G41" i="3"/>
  <c r="P127" i="3"/>
  <c r="P103" i="3"/>
  <c r="G103" i="3"/>
  <c r="Q103" i="3" s="1"/>
  <c r="P89" i="3"/>
  <c r="G89" i="3"/>
  <c r="P126" i="3"/>
  <c r="L126" i="3"/>
  <c r="P21" i="3"/>
  <c r="G21" i="3"/>
  <c r="P125" i="3"/>
  <c r="Q125" i="3"/>
  <c r="P111" i="3"/>
  <c r="G111" i="3"/>
  <c r="P53" i="3"/>
  <c r="G53" i="3"/>
  <c r="Q53" i="3" s="1"/>
  <c r="P39" i="3"/>
  <c r="P124" i="3"/>
  <c r="Q124" i="3"/>
  <c r="P123" i="3"/>
  <c r="P34" i="3"/>
  <c r="G34" i="3"/>
  <c r="P112" i="3"/>
  <c r="P62" i="3"/>
  <c r="P13" i="3"/>
  <c r="G13" i="3"/>
  <c r="P92" i="3"/>
  <c r="G92" i="3"/>
  <c r="P51" i="3"/>
  <c r="P48" i="3"/>
  <c r="G48" i="3"/>
  <c r="P63" i="3"/>
  <c r="G63" i="3"/>
  <c r="P86" i="3"/>
  <c r="G86" i="3"/>
  <c r="P122" i="3"/>
  <c r="P38" i="3"/>
  <c r="P95" i="3"/>
  <c r="G95" i="3"/>
  <c r="P108" i="3"/>
  <c r="G108" i="3"/>
  <c r="P14" i="3"/>
  <c r="P90" i="3"/>
  <c r="P26" i="3"/>
  <c r="G26" i="3"/>
  <c r="P22" i="3"/>
  <c r="G22" i="3"/>
  <c r="P6" i="3"/>
  <c r="G6" i="3"/>
  <c r="K6" i="3" s="1"/>
  <c r="V6" i="3" s="1"/>
  <c r="P61" i="3"/>
  <c r="G61" i="3"/>
  <c r="P54" i="3"/>
  <c r="G54" i="3"/>
  <c r="P12" i="3"/>
  <c r="G12" i="3"/>
  <c r="P8" i="3"/>
  <c r="G8" i="3"/>
  <c r="P121" i="3"/>
  <c r="L121" i="3"/>
  <c r="P85" i="3"/>
  <c r="G85" i="3"/>
  <c r="P100" i="3"/>
  <c r="G100" i="3"/>
  <c r="P120" i="3"/>
  <c r="Q120" i="3"/>
  <c r="P43" i="3"/>
  <c r="G43" i="3"/>
  <c r="L43" i="3" s="1"/>
  <c r="P15" i="3"/>
  <c r="G15" i="3"/>
  <c r="P96" i="3"/>
  <c r="G96" i="3"/>
  <c r="P40" i="3"/>
  <c r="G40" i="3"/>
  <c r="Q40" i="3" s="1"/>
  <c r="P27" i="3"/>
  <c r="G27" i="3"/>
  <c r="P73" i="3"/>
  <c r="G73" i="3"/>
  <c r="P37" i="3"/>
  <c r="G37" i="3"/>
  <c r="P55" i="3"/>
  <c r="G55" i="3"/>
  <c r="Q55" i="3" s="1"/>
  <c r="P58" i="3"/>
  <c r="G58" i="3"/>
  <c r="L58" i="3" s="1"/>
  <c r="P93" i="3"/>
  <c r="G93" i="3"/>
  <c r="P75" i="3"/>
  <c r="G75" i="3"/>
  <c r="Q75" i="3" s="1"/>
  <c r="P115" i="3"/>
  <c r="G115" i="3"/>
  <c r="Q115" i="3" s="1"/>
  <c r="P107" i="3"/>
  <c r="G107" i="3"/>
  <c r="P47" i="3"/>
  <c r="G47" i="3"/>
  <c r="P17" i="3"/>
  <c r="G17" i="3"/>
  <c r="P72" i="3"/>
  <c r="G72" i="3"/>
  <c r="Q72" i="3" s="1"/>
  <c r="O96" i="2"/>
  <c r="J96" i="2"/>
  <c r="U96" i="2" s="1"/>
  <c r="O85" i="2"/>
  <c r="K85" i="2"/>
  <c r="J85" i="2"/>
  <c r="U85" i="2" s="1"/>
  <c r="O91" i="2"/>
  <c r="O88" i="2"/>
  <c r="O98" i="2"/>
  <c r="J98" i="2"/>
  <c r="U98" i="2" s="1"/>
  <c r="O87" i="2"/>
  <c r="K87" i="2"/>
  <c r="J87" i="2"/>
  <c r="U87" i="2" s="1"/>
  <c r="O89" i="2"/>
  <c r="O86" i="2"/>
  <c r="O84" i="2"/>
  <c r="J84" i="2"/>
  <c r="U84" i="2" s="1"/>
  <c r="O100" i="2"/>
  <c r="K100" i="2"/>
  <c r="J100" i="2"/>
  <c r="U100" i="2" s="1"/>
  <c r="O92" i="2"/>
  <c r="K92" i="2"/>
  <c r="O79" i="2"/>
  <c r="O83" i="2"/>
  <c r="U83" i="2"/>
  <c r="O99" i="2"/>
  <c r="K99" i="2"/>
  <c r="O94" i="2"/>
  <c r="K94" i="2"/>
  <c r="O81" i="2"/>
  <c r="O82" i="2"/>
  <c r="K82" i="2"/>
  <c r="U82" i="2"/>
  <c r="O29" i="2"/>
  <c r="J29" i="2"/>
  <c r="U29" i="2" s="1"/>
  <c r="O33" i="2"/>
  <c r="J33" i="2"/>
  <c r="U33" i="2" s="1"/>
  <c r="O34" i="2"/>
  <c r="K34" i="2"/>
  <c r="O32" i="2"/>
  <c r="O58" i="2"/>
  <c r="J58" i="2"/>
  <c r="U58" i="2" s="1"/>
  <c r="O27" i="2"/>
  <c r="K27" i="2"/>
  <c r="O56" i="2"/>
  <c r="K56" i="2"/>
  <c r="O22" i="2"/>
  <c r="O15" i="2"/>
  <c r="K15" i="2"/>
  <c r="J15" i="2"/>
  <c r="U15" i="2" s="1"/>
  <c r="O21" i="2"/>
  <c r="K21" i="2"/>
  <c r="O75" i="2"/>
  <c r="K75" i="2"/>
  <c r="O18" i="2"/>
  <c r="O37" i="2"/>
  <c r="J37" i="2"/>
  <c r="U37" i="2" s="1"/>
  <c r="O24" i="2"/>
  <c r="O12" i="2"/>
  <c r="K12" i="2"/>
  <c r="O62" i="2"/>
  <c r="O51" i="2"/>
  <c r="J51" i="2"/>
  <c r="O43" i="2"/>
  <c r="O2" i="2"/>
  <c r="K2" i="2"/>
  <c r="O73" i="2"/>
  <c r="O45" i="2"/>
  <c r="J45" i="2"/>
  <c r="U45" i="2" s="1"/>
  <c r="O72" i="2"/>
  <c r="O50" i="2"/>
  <c r="K50" i="2"/>
  <c r="O55" i="2"/>
  <c r="O63" i="2"/>
  <c r="K63" i="2"/>
  <c r="J63" i="2"/>
  <c r="U63" i="2" s="1"/>
  <c r="O68" i="2"/>
  <c r="O23" i="2"/>
  <c r="K23" i="2"/>
  <c r="O31" i="2"/>
  <c r="O9" i="2"/>
  <c r="J9" i="2"/>
  <c r="U9" i="2" s="1"/>
  <c r="O30" i="2"/>
  <c r="J30" i="2"/>
  <c r="U30" i="2" s="1"/>
  <c r="O47" i="2"/>
  <c r="K47" i="2"/>
  <c r="O52" i="2"/>
  <c r="O35" i="2"/>
  <c r="J35" i="2"/>
  <c r="U35" i="2" s="1"/>
  <c r="O8" i="2"/>
  <c r="K8" i="2"/>
  <c r="O13" i="2"/>
  <c r="K13" i="2"/>
  <c r="O20" i="2"/>
  <c r="O3" i="2"/>
  <c r="J3" i="2"/>
  <c r="U3" i="2" s="1"/>
  <c r="O39" i="2"/>
  <c r="K39" i="2"/>
  <c r="O49" i="2"/>
  <c r="K49" i="2"/>
  <c r="O65" i="2"/>
  <c r="O71" i="2"/>
  <c r="J71" i="2"/>
  <c r="U71" i="2" s="1"/>
  <c r="O28" i="2"/>
  <c r="O64" i="2"/>
  <c r="K64" i="2"/>
  <c r="O70" i="2"/>
  <c r="O4" i="2"/>
  <c r="J4" i="2"/>
  <c r="U4" i="2" s="1"/>
  <c r="O40" i="2"/>
  <c r="O16" i="2"/>
  <c r="K16" i="2"/>
  <c r="O53" i="2"/>
  <c r="O42" i="2"/>
  <c r="J42" i="2"/>
  <c r="U42" i="2" s="1"/>
  <c r="O25" i="2"/>
  <c r="O69" i="2"/>
  <c r="K69" i="2"/>
  <c r="O57" i="2"/>
  <c r="O36" i="2"/>
  <c r="J36" i="2"/>
  <c r="U36" i="2" s="1"/>
  <c r="O7" i="2"/>
  <c r="O17" i="2"/>
  <c r="K17" i="2"/>
  <c r="O5" i="2"/>
  <c r="O38" i="2"/>
  <c r="J38" i="2"/>
  <c r="U38" i="2" s="1"/>
  <c r="O26" i="2"/>
  <c r="J26" i="2"/>
  <c r="U26" i="2" s="1"/>
  <c r="O66" i="2"/>
  <c r="K66" i="2"/>
  <c r="O59" i="2"/>
  <c r="O19" i="2"/>
  <c r="J19" i="2"/>
  <c r="U19" i="2" s="1"/>
  <c r="O14" i="2"/>
  <c r="K14" i="2"/>
  <c r="O6" i="2"/>
  <c r="K6" i="2"/>
  <c r="O67" i="2"/>
  <c r="O44" i="2"/>
  <c r="J44" i="2"/>
  <c r="U44" i="2" s="1"/>
  <c r="O46" i="2"/>
  <c r="O48" i="2"/>
  <c r="K48" i="2"/>
  <c r="O41" i="2"/>
  <c r="O60" i="2"/>
  <c r="J60" i="2"/>
  <c r="U60" i="2" s="1"/>
  <c r="O61" i="2"/>
  <c r="K61" i="2"/>
  <c r="J61" i="2"/>
  <c r="U61" i="2" s="1"/>
  <c r="O11" i="2"/>
  <c r="K11" i="2"/>
  <c r="O10" i="2"/>
  <c r="H70" i="1"/>
  <c r="S70" i="1" s="1"/>
  <c r="I69" i="1"/>
  <c r="I76" i="1"/>
  <c r="I89" i="1"/>
  <c r="I65" i="1"/>
  <c r="H62" i="1"/>
  <c r="S62" i="1" s="1"/>
  <c r="I82" i="1"/>
  <c r="I22" i="1"/>
  <c r="H47" i="1"/>
  <c r="M78" i="1"/>
  <c r="H78" i="1"/>
  <c r="S78" i="1" s="1"/>
  <c r="M95" i="1"/>
  <c r="M92" i="1"/>
  <c r="H92" i="1"/>
  <c r="S92" i="1" s="1"/>
  <c r="P86" i="1"/>
  <c r="M86" i="1"/>
  <c r="I86" i="1"/>
  <c r="M77" i="1"/>
  <c r="M74" i="1"/>
  <c r="M90" i="1"/>
  <c r="M68" i="1"/>
  <c r="M70" i="1"/>
  <c r="I70" i="1"/>
  <c r="M83" i="1"/>
  <c r="I83" i="1"/>
  <c r="M91" i="1"/>
  <c r="I91" i="1"/>
  <c r="H91" i="1"/>
  <c r="S91" i="1" s="1"/>
  <c r="M80" i="1"/>
  <c r="M94" i="1"/>
  <c r="M93" i="1"/>
  <c r="I93" i="1"/>
  <c r="M88" i="1"/>
  <c r="M69" i="1"/>
  <c r="M76" i="1"/>
  <c r="M89" i="1"/>
  <c r="H89" i="1"/>
  <c r="S89" i="1" s="1"/>
  <c r="M72" i="1"/>
  <c r="I72" i="1"/>
  <c r="H72" i="1"/>
  <c r="S72" i="1" s="1"/>
  <c r="M84" i="1"/>
  <c r="M75" i="1"/>
  <c r="M65" i="1"/>
  <c r="M62" i="1"/>
  <c r="M81" i="1"/>
  <c r="M79" i="1"/>
  <c r="M82" i="1"/>
  <c r="M61" i="1"/>
  <c r="I61" i="1"/>
  <c r="H61" i="1"/>
  <c r="S61" i="1" s="1"/>
  <c r="M63" i="1"/>
  <c r="I63" i="1"/>
  <c r="M66" i="1"/>
  <c r="I66" i="1"/>
  <c r="M64" i="1"/>
  <c r="M87" i="1"/>
  <c r="M73" i="1"/>
  <c r="I73" i="1"/>
  <c r="M71" i="1"/>
  <c r="I71" i="1"/>
  <c r="M85" i="1"/>
  <c r="M4" i="1"/>
  <c r="M13" i="1"/>
  <c r="I13" i="1"/>
  <c r="H13" i="1"/>
  <c r="S13" i="1" s="1"/>
  <c r="M18" i="1"/>
  <c r="M12" i="1"/>
  <c r="I12" i="1"/>
  <c r="M43" i="1"/>
  <c r="I43" i="1"/>
  <c r="M8" i="1"/>
  <c r="M22" i="1"/>
  <c r="M5" i="1"/>
  <c r="M14" i="1"/>
  <c r="H14" i="1"/>
  <c r="S14" i="1" s="1"/>
  <c r="M9" i="1"/>
  <c r="M58" i="1"/>
  <c r="M31" i="1"/>
  <c r="M38" i="1"/>
  <c r="H38" i="1"/>
  <c r="S38" i="1" s="1"/>
  <c r="M57" i="1"/>
  <c r="M40" i="1"/>
  <c r="M32" i="1"/>
  <c r="M56" i="1"/>
  <c r="H56" i="1"/>
  <c r="S56" i="1" s="1"/>
  <c r="M28" i="1"/>
  <c r="H28" i="1"/>
  <c r="S28" i="1" s="1"/>
  <c r="M17" i="1"/>
  <c r="M47" i="1"/>
  <c r="M53" i="1"/>
  <c r="M10" i="1"/>
  <c r="H10" i="1"/>
  <c r="S10" i="1" s="1"/>
  <c r="M23" i="1"/>
  <c r="M26" i="1"/>
  <c r="M30" i="1"/>
  <c r="M35" i="1"/>
  <c r="H35" i="1"/>
  <c r="S35" i="1" s="1"/>
  <c r="M39" i="1"/>
  <c r="M42" i="1"/>
  <c r="M55" i="1"/>
  <c r="M49" i="1"/>
  <c r="H49" i="1"/>
  <c r="S49" i="1" s="1"/>
  <c r="M52" i="1"/>
  <c r="H52" i="1"/>
  <c r="S52" i="1" s="1"/>
  <c r="M29" i="1"/>
  <c r="M34" i="1"/>
  <c r="M41" i="1"/>
  <c r="H41" i="1"/>
  <c r="S41" i="1" s="1"/>
  <c r="M54" i="1"/>
  <c r="H54" i="1"/>
  <c r="S54" i="1" s="1"/>
  <c r="M19" i="1"/>
  <c r="M45" i="1"/>
  <c r="M37" i="1"/>
  <c r="H37" i="1"/>
  <c r="S37" i="1" s="1"/>
  <c r="M3" i="1"/>
  <c r="M6" i="1"/>
  <c r="M51" i="1"/>
  <c r="M16" i="1"/>
  <c r="H16" i="1"/>
  <c r="S16" i="1" s="1"/>
  <c r="M36" i="1"/>
  <c r="H36" i="1"/>
  <c r="S36" i="1" s="1"/>
  <c r="M11" i="1"/>
  <c r="M7" i="1"/>
  <c r="M24" i="1"/>
  <c r="H24" i="1"/>
  <c r="S24" i="1" s="1"/>
  <c r="M46" i="1"/>
  <c r="H46" i="1"/>
  <c r="M25" i="1"/>
  <c r="M48" i="1"/>
  <c r="M50" i="1"/>
  <c r="I50" i="1"/>
  <c r="H50" i="1"/>
  <c r="S50" i="1" s="1"/>
  <c r="M33" i="1"/>
  <c r="M44" i="1"/>
  <c r="M2" i="1"/>
  <c r="M21" i="1"/>
  <c r="H21" i="1"/>
  <c r="S21" i="1" s="1"/>
  <c r="M15" i="1"/>
  <c r="M20" i="1"/>
  <c r="M27" i="1"/>
  <c r="R67" i="4" l="1"/>
  <c r="K70" i="3"/>
  <c r="V70" i="3" s="1"/>
  <c r="L70" i="3"/>
  <c r="L114" i="3"/>
  <c r="K108" i="3"/>
  <c r="V108" i="3" s="1"/>
  <c r="L108" i="3"/>
  <c r="Q108" i="3"/>
  <c r="U108" i="3" s="1"/>
  <c r="L39" i="3"/>
  <c r="Q39" i="3"/>
  <c r="K98" i="3"/>
  <c r="V98" i="3" s="1"/>
  <c r="Q98" i="3"/>
  <c r="U98" i="3" s="1"/>
  <c r="K68" i="3"/>
  <c r="V68" i="3" s="1"/>
  <c r="Q68" i="3"/>
  <c r="K73" i="3"/>
  <c r="V73" i="3" s="1"/>
  <c r="Q73" i="3"/>
  <c r="K15" i="3"/>
  <c r="V15" i="3" s="1"/>
  <c r="Q15" i="3"/>
  <c r="U15" i="3" s="1"/>
  <c r="L122" i="3"/>
  <c r="Q122" i="3"/>
  <c r="L92" i="3"/>
  <c r="Q92" i="3"/>
  <c r="U92" i="3" s="1"/>
  <c r="K123" i="3"/>
  <c r="V123" i="3" s="1"/>
  <c r="L123" i="3"/>
  <c r="Q123" i="3"/>
  <c r="U123" i="3" s="1"/>
  <c r="L19" i="3"/>
  <c r="Q19" i="3"/>
  <c r="U19" i="3" s="1"/>
  <c r="L7" i="3"/>
  <c r="Q7" i="3"/>
  <c r="U7" i="3" s="1"/>
  <c r="K42" i="3"/>
  <c r="V42" i="3" s="1"/>
  <c r="Q42" i="3"/>
  <c r="U42" i="3" s="1"/>
  <c r="K130" i="3"/>
  <c r="V130" i="3" s="1"/>
  <c r="Q130" i="3"/>
  <c r="U130" i="3" s="1"/>
  <c r="K47" i="3"/>
  <c r="V47" i="3" s="1"/>
  <c r="Q47" i="3"/>
  <c r="U47" i="3" s="1"/>
  <c r="K75" i="3"/>
  <c r="V75" i="3" s="1"/>
  <c r="K54" i="3"/>
  <c r="V54" i="3" s="1"/>
  <c r="L54" i="3"/>
  <c r="Q54" i="3"/>
  <c r="U54" i="3" s="1"/>
  <c r="L90" i="3"/>
  <c r="Q90" i="3"/>
  <c r="U90" i="3" s="1"/>
  <c r="K122" i="3"/>
  <c r="V122" i="3" s="1"/>
  <c r="K92" i="3"/>
  <c r="V92" i="3" s="1"/>
  <c r="K89" i="3"/>
  <c r="V89" i="3" s="1"/>
  <c r="Q89" i="3"/>
  <c r="U89" i="3" s="1"/>
  <c r="K127" i="3"/>
  <c r="V127" i="3" s="1"/>
  <c r="Q127" i="3"/>
  <c r="U127" i="3" s="1"/>
  <c r="K44" i="3"/>
  <c r="V44" i="3" s="1"/>
  <c r="Q44" i="3"/>
  <c r="U44" i="3" s="1"/>
  <c r="K109" i="3"/>
  <c r="V109" i="3" s="1"/>
  <c r="Q109" i="3"/>
  <c r="U109" i="3" s="1"/>
  <c r="K119" i="3"/>
  <c r="V119" i="3" s="1"/>
  <c r="Q119" i="3"/>
  <c r="U119" i="3" s="1"/>
  <c r="L67" i="3"/>
  <c r="Q67" i="3"/>
  <c r="U67" i="3" s="1"/>
  <c r="K52" i="3"/>
  <c r="V52" i="3" s="1"/>
  <c r="Q52" i="3"/>
  <c r="U52" i="3" s="1"/>
  <c r="L4" i="3"/>
  <c r="Q4" i="3"/>
  <c r="U4" i="3" s="1"/>
  <c r="L110" i="3"/>
  <c r="Q110" i="3"/>
  <c r="U110" i="3" s="1"/>
  <c r="L45" i="3"/>
  <c r="Q45" i="3"/>
  <c r="U45" i="3" s="1"/>
  <c r="K58" i="3"/>
  <c r="V58" i="3" s="1"/>
  <c r="Q58" i="3"/>
  <c r="U58" i="3" s="1"/>
  <c r="L85" i="3"/>
  <c r="Q85" i="3"/>
  <c r="U85" i="3" s="1"/>
  <c r="K95" i="3"/>
  <c r="V95" i="3" s="1"/>
  <c r="L95" i="3"/>
  <c r="Q95" i="3"/>
  <c r="L48" i="3"/>
  <c r="Q48" i="3"/>
  <c r="U48" i="3" s="1"/>
  <c r="L112" i="3"/>
  <c r="Q112" i="3"/>
  <c r="U112" i="3" s="1"/>
  <c r="K74" i="3"/>
  <c r="V74" i="3" s="1"/>
  <c r="Q74" i="3"/>
  <c r="U74" i="3" s="1"/>
  <c r="K2" i="3"/>
  <c r="Q2" i="3"/>
  <c r="U2" i="3" s="1"/>
  <c r="K63" i="3"/>
  <c r="V63" i="3" s="1"/>
  <c r="L63" i="3"/>
  <c r="Q63" i="3"/>
  <c r="U63" i="3" s="1"/>
  <c r="K21" i="3"/>
  <c r="V21" i="3" s="1"/>
  <c r="Q21" i="3"/>
  <c r="U21" i="3" s="1"/>
  <c r="K17" i="3"/>
  <c r="V17" i="3" s="1"/>
  <c r="Q17" i="3"/>
  <c r="U17" i="3" s="1"/>
  <c r="L8" i="3"/>
  <c r="Q8" i="3"/>
  <c r="U8" i="3" s="1"/>
  <c r="K22" i="3"/>
  <c r="V22" i="3" s="1"/>
  <c r="L22" i="3"/>
  <c r="Q22" i="3"/>
  <c r="U22" i="3" s="1"/>
  <c r="L128" i="3"/>
  <c r="Q128" i="3"/>
  <c r="K28" i="3"/>
  <c r="V28" i="3" s="1"/>
  <c r="Q28" i="3"/>
  <c r="L94" i="3"/>
  <c r="Q94" i="3"/>
  <c r="U94" i="3" s="1"/>
  <c r="K106" i="3"/>
  <c r="V106" i="3" s="1"/>
  <c r="Q106" i="3"/>
  <c r="U106" i="3" s="1"/>
  <c r="L10" i="3"/>
  <c r="Q10" i="3"/>
  <c r="U10" i="3" s="1"/>
  <c r="K56" i="3"/>
  <c r="V56" i="3" s="1"/>
  <c r="Q56" i="3"/>
  <c r="U56" i="3" s="1"/>
  <c r="L129" i="3"/>
  <c r="Q129" i="3"/>
  <c r="U129" i="3" s="1"/>
  <c r="K59" i="3"/>
  <c r="V59" i="3" s="1"/>
  <c r="Q59" i="3"/>
  <c r="U59" i="3" s="1"/>
  <c r="K81" i="3"/>
  <c r="V81" i="3" s="1"/>
  <c r="Q81" i="3"/>
  <c r="U81" i="3" s="1"/>
  <c r="L6" i="3"/>
  <c r="Q6" i="3"/>
  <c r="K111" i="3"/>
  <c r="V111" i="3" s="1"/>
  <c r="Q111" i="3"/>
  <c r="L17" i="3"/>
  <c r="L37" i="3"/>
  <c r="Q37" i="3"/>
  <c r="U37" i="3" s="1"/>
  <c r="K27" i="3"/>
  <c r="V27" i="3" s="1"/>
  <c r="Q27" i="3"/>
  <c r="U27" i="3" s="1"/>
  <c r="L96" i="3"/>
  <c r="Q96" i="3"/>
  <c r="U96" i="3" s="1"/>
  <c r="K43" i="3"/>
  <c r="V43" i="3" s="1"/>
  <c r="Q43" i="3"/>
  <c r="U43" i="3" s="1"/>
  <c r="L61" i="3"/>
  <c r="Q61" i="3"/>
  <c r="U61" i="3" s="1"/>
  <c r="L14" i="3"/>
  <c r="Q14" i="3"/>
  <c r="U14" i="3" s="1"/>
  <c r="K86" i="3"/>
  <c r="V86" i="3" s="1"/>
  <c r="L86" i="3"/>
  <c r="Q86" i="3"/>
  <c r="U86" i="3" s="1"/>
  <c r="K13" i="3"/>
  <c r="V13" i="3" s="1"/>
  <c r="L13" i="3"/>
  <c r="Q13" i="3"/>
  <c r="U13" i="3" s="1"/>
  <c r="K126" i="3"/>
  <c r="V126" i="3" s="1"/>
  <c r="Q126" i="3"/>
  <c r="U126" i="3" s="1"/>
  <c r="K114" i="3"/>
  <c r="V114" i="3" s="1"/>
  <c r="L62" i="3"/>
  <c r="Q62" i="3"/>
  <c r="U62" i="3" s="1"/>
  <c r="K11" i="3"/>
  <c r="V11" i="3" s="1"/>
  <c r="Q11" i="3"/>
  <c r="U11" i="3" s="1"/>
  <c r="L100" i="3"/>
  <c r="Q100" i="3"/>
  <c r="U100" i="3" s="1"/>
  <c r="L38" i="3"/>
  <c r="Q38" i="3"/>
  <c r="U38" i="3" s="1"/>
  <c r="L51" i="3"/>
  <c r="Q51" i="3"/>
  <c r="U51" i="3" s="1"/>
  <c r="L34" i="3"/>
  <c r="Q34" i="3"/>
  <c r="U34" i="3" s="1"/>
  <c r="K41" i="3"/>
  <c r="V41" i="3" s="1"/>
  <c r="Q41" i="3"/>
  <c r="U41" i="3" s="1"/>
  <c r="K117" i="3"/>
  <c r="V117" i="3" s="1"/>
  <c r="Q117" i="3"/>
  <c r="K3" i="3"/>
  <c r="Q3" i="3"/>
  <c r="U3" i="3" s="1"/>
  <c r="K91" i="3"/>
  <c r="V91" i="3" s="1"/>
  <c r="Q91" i="3"/>
  <c r="U91" i="3" s="1"/>
  <c r="K71" i="3"/>
  <c r="V71" i="3" s="1"/>
  <c r="Q71" i="3"/>
  <c r="U71" i="3" s="1"/>
  <c r="K64" i="3"/>
  <c r="V64" i="3" s="1"/>
  <c r="Q64" i="3"/>
  <c r="L16" i="3"/>
  <c r="Q16" i="3"/>
  <c r="U16" i="3" s="1"/>
  <c r="L101" i="3"/>
  <c r="Q101" i="3"/>
  <c r="U101" i="3" s="1"/>
  <c r="U131" i="3"/>
  <c r="K107" i="3"/>
  <c r="V107" i="3" s="1"/>
  <c r="Q107" i="3"/>
  <c r="U107" i="3" s="1"/>
  <c r="K93" i="3"/>
  <c r="V93" i="3" s="1"/>
  <c r="Q93" i="3"/>
  <c r="U93" i="3" s="1"/>
  <c r="K121" i="3"/>
  <c r="V121" i="3" s="1"/>
  <c r="Q121" i="3"/>
  <c r="U121" i="3" s="1"/>
  <c r="L12" i="3"/>
  <c r="Q12" i="3"/>
  <c r="U12" i="3" s="1"/>
  <c r="K26" i="3"/>
  <c r="V26" i="3" s="1"/>
  <c r="L26" i="3"/>
  <c r="Q26" i="3"/>
  <c r="U26" i="3" s="1"/>
  <c r="L41" i="3"/>
  <c r="K118" i="3"/>
  <c r="V118" i="3" s="1"/>
  <c r="Q118" i="3"/>
  <c r="U118" i="3" s="1"/>
  <c r="K101" i="3"/>
  <c r="V101" i="3" s="1"/>
  <c r="L5" i="3"/>
  <c r="Q5" i="3"/>
  <c r="U5" i="3" s="1"/>
  <c r="L9" i="3"/>
  <c r="Q9" i="3"/>
  <c r="U9" i="3" s="1"/>
  <c r="L79" i="3"/>
  <c r="Q79" i="3"/>
  <c r="U79" i="3" s="1"/>
  <c r="K133" i="3"/>
  <c r="V133" i="3" s="1"/>
  <c r="Q151" i="3"/>
  <c r="U151" i="3" s="1"/>
  <c r="L167" i="3"/>
  <c r="Q167" i="3"/>
  <c r="U167" i="3" s="1"/>
  <c r="L136" i="3"/>
  <c r="L152" i="3"/>
  <c r="Q152" i="3"/>
  <c r="U152" i="3" s="1"/>
  <c r="K152" i="3"/>
  <c r="V152" i="3" s="1"/>
  <c r="L159" i="3"/>
  <c r="Q159" i="3"/>
  <c r="U159" i="3" s="1"/>
  <c r="L145" i="3"/>
  <c r="L155" i="3"/>
  <c r="Q155" i="3"/>
  <c r="U155" i="3" s="1"/>
  <c r="K155" i="3"/>
  <c r="V155" i="3" s="1"/>
  <c r="L139" i="3"/>
  <c r="Q139" i="3"/>
  <c r="U139" i="3" s="1"/>
  <c r="L156" i="3"/>
  <c r="Q156" i="3"/>
  <c r="U156" i="3" s="1"/>
  <c r="L153" i="3"/>
  <c r="Q153" i="3"/>
  <c r="U153" i="3" s="1"/>
  <c r="K137" i="3"/>
  <c r="V137" i="3" s="1"/>
  <c r="Q137" i="3"/>
  <c r="K153" i="3"/>
  <c r="V153" i="3" s="1"/>
  <c r="L169" i="3"/>
  <c r="Q169" i="3"/>
  <c r="U169" i="3" s="1"/>
  <c r="L158" i="3"/>
  <c r="Q158" i="3"/>
  <c r="U158" i="3" s="1"/>
  <c r="L164" i="3"/>
  <c r="Q164" i="3"/>
  <c r="U164" i="3" s="1"/>
  <c r="K143" i="3"/>
  <c r="V143" i="3" s="1"/>
  <c r="R85" i="4"/>
  <c r="R92" i="4"/>
  <c r="R97" i="4"/>
  <c r="R99" i="4"/>
  <c r="R101" i="4"/>
  <c r="R88" i="4"/>
  <c r="R84" i="4"/>
  <c r="R64" i="4"/>
  <c r="R80" i="4"/>
  <c r="R71" i="4"/>
  <c r="R81" i="4"/>
  <c r="R32" i="4"/>
  <c r="R49" i="4"/>
  <c r="U114" i="3"/>
  <c r="U46" i="3"/>
  <c r="U115" i="3"/>
  <c r="R63" i="4"/>
  <c r="R10" i="4"/>
  <c r="R34" i="4"/>
  <c r="R4" i="4"/>
  <c r="R27" i="5"/>
  <c r="U165" i="3"/>
  <c r="T78" i="2"/>
  <c r="R86" i="4"/>
  <c r="R56" i="4"/>
  <c r="R5" i="4"/>
  <c r="R15" i="4"/>
  <c r="R35" i="4"/>
  <c r="R36" i="4"/>
  <c r="R41" i="4"/>
  <c r="R14" i="4"/>
  <c r="R19" i="4"/>
  <c r="R45" i="4"/>
  <c r="L157" i="3"/>
  <c r="K141" i="3"/>
  <c r="V141" i="3" s="1"/>
  <c r="L141" i="3"/>
  <c r="L137" i="3"/>
  <c r="K116" i="3"/>
  <c r="V116" i="3" s="1"/>
  <c r="K104" i="3"/>
  <c r="V104" i="3" s="1"/>
  <c r="L113" i="3"/>
  <c r="L49" i="3"/>
  <c r="K49" i="3"/>
  <c r="V49" i="3" s="1"/>
  <c r="L71" i="3"/>
  <c r="L52" i="3"/>
  <c r="L29" i="3"/>
  <c r="K79" i="3"/>
  <c r="V79" i="3" s="1"/>
  <c r="K19" i="3"/>
  <c r="V19" i="3" s="1"/>
  <c r="L104" i="3"/>
  <c r="K9" i="3"/>
  <c r="V9" i="3" s="1"/>
  <c r="U132" i="3"/>
  <c r="K60" i="3"/>
  <c r="V60" i="3" s="1"/>
  <c r="K7" i="3"/>
  <c r="V7" i="3" s="1"/>
  <c r="L60" i="3"/>
  <c r="L65" i="3"/>
  <c r="L130" i="3"/>
  <c r="K128" i="3"/>
  <c r="V128" i="3" s="1"/>
  <c r="L127" i="3"/>
  <c r="L80" i="3"/>
  <c r="K39" i="3"/>
  <c r="V39" i="3" s="1"/>
  <c r="K112" i="3"/>
  <c r="V112" i="3" s="1"/>
  <c r="K96" i="3"/>
  <c r="V96" i="3" s="1"/>
  <c r="K162" i="3"/>
  <c r="V162" i="3" s="1"/>
  <c r="L162" i="3"/>
  <c r="K33" i="3"/>
  <c r="V33" i="3" s="1"/>
  <c r="K69" i="3"/>
  <c r="V69" i="3" s="1"/>
  <c r="L66" i="3"/>
  <c r="L87" i="3"/>
  <c r="L20" i="3"/>
  <c r="L116" i="3"/>
  <c r="L3" i="3"/>
  <c r="L44" i="3"/>
  <c r="K88" i="3"/>
  <c r="V88" i="3" s="1"/>
  <c r="L88" i="3"/>
  <c r="L59" i="3"/>
  <c r="K94" i="3"/>
  <c r="V94" i="3" s="1"/>
  <c r="L11" i="3"/>
  <c r="L28" i="3"/>
  <c r="L21" i="3"/>
  <c r="L75" i="3"/>
  <c r="L93" i="3"/>
  <c r="L15" i="3"/>
  <c r="U122" i="3"/>
  <c r="K51" i="3"/>
  <c r="V51" i="3" s="1"/>
  <c r="L74" i="3"/>
  <c r="U128" i="3"/>
  <c r="K10" i="3"/>
  <c r="V10" i="3" s="1"/>
  <c r="L68" i="3"/>
  <c r="K102" i="3"/>
  <c r="V102" i="3" s="1"/>
  <c r="L119" i="3"/>
  <c r="K35" i="3"/>
  <c r="V35" i="3" s="1"/>
  <c r="K105" i="3"/>
  <c r="K97" i="3"/>
  <c r="V97" i="3" s="1"/>
  <c r="L69" i="3"/>
  <c r="K110" i="3"/>
  <c r="V110" i="3" s="1"/>
  <c r="K139" i="3"/>
  <c r="V139" i="3" s="1"/>
  <c r="K166" i="3"/>
  <c r="V166" i="3" s="1"/>
  <c r="U168" i="3"/>
  <c r="U75" i="3"/>
  <c r="K34" i="3"/>
  <c r="V34" i="3" s="1"/>
  <c r="U18" i="3"/>
  <c r="K129" i="3"/>
  <c r="V129" i="3" s="1"/>
  <c r="L81" i="3"/>
  <c r="L102" i="3"/>
  <c r="K16" i="3"/>
  <c r="V16" i="3" s="1"/>
  <c r="L35" i="3"/>
  <c r="L105" i="3"/>
  <c r="L97" i="3"/>
  <c r="U30" i="3"/>
  <c r="U69" i="3"/>
  <c r="U49" i="3"/>
  <c r="U141" i="3"/>
  <c r="L166" i="3"/>
  <c r="U161" i="3"/>
  <c r="U162" i="3"/>
  <c r="K150" i="3"/>
  <c r="V150" i="3" s="1"/>
  <c r="L107" i="3"/>
  <c r="K100" i="3"/>
  <c r="V100" i="3" s="1"/>
  <c r="K85" i="3"/>
  <c r="V85" i="3" s="1"/>
  <c r="U31" i="3"/>
  <c r="U68" i="3"/>
  <c r="U24" i="3"/>
  <c r="U102" i="3"/>
  <c r="K20" i="3"/>
  <c r="V20" i="3" s="1"/>
  <c r="U50" i="3"/>
  <c r="K87" i="3"/>
  <c r="V87" i="3" s="1"/>
  <c r="K66" i="3"/>
  <c r="V66" i="3" s="1"/>
  <c r="L33" i="3"/>
  <c r="K45" i="3"/>
  <c r="V45" i="3" s="1"/>
  <c r="L133" i="3"/>
  <c r="U166" i="3"/>
  <c r="K158" i="3"/>
  <c r="V158" i="3" s="1"/>
  <c r="K154" i="3"/>
  <c r="V154" i="3" s="1"/>
  <c r="K136" i="3"/>
  <c r="V136" i="3" s="1"/>
  <c r="L150" i="3"/>
  <c r="U40" i="3"/>
  <c r="K53" i="3"/>
  <c r="V53" i="3" s="1"/>
  <c r="L111" i="3"/>
  <c r="K80" i="3"/>
  <c r="V80" i="3" s="1"/>
  <c r="L118" i="3"/>
  <c r="L117" i="3"/>
  <c r="U33" i="3"/>
  <c r="U133" i="3"/>
  <c r="K147" i="3"/>
  <c r="V147" i="3" s="1"/>
  <c r="U72" i="3"/>
  <c r="U120" i="3"/>
  <c r="L53" i="3"/>
  <c r="U20" i="3"/>
  <c r="U77" i="3"/>
  <c r="U87" i="3"/>
  <c r="U66" i="3"/>
  <c r="U157" i="3"/>
  <c r="U154" i="3"/>
  <c r="U136" i="3"/>
  <c r="U160" i="3"/>
  <c r="U137" i="3"/>
  <c r="U53" i="3"/>
  <c r="U80" i="3"/>
  <c r="L42" i="3"/>
  <c r="L106" i="3"/>
  <c r="L91" i="3"/>
  <c r="K67" i="3"/>
  <c r="V67" i="3" s="1"/>
  <c r="L64" i="3"/>
  <c r="K5" i="3"/>
  <c r="V5" i="3" s="1"/>
  <c r="U113" i="3"/>
  <c r="K132" i="3"/>
  <c r="V132" i="3" s="1"/>
  <c r="U60" i="3"/>
  <c r="U145" i="3"/>
  <c r="L142" i="3"/>
  <c r="K169" i="3"/>
  <c r="V169" i="3" s="1"/>
  <c r="K159" i="3"/>
  <c r="V159" i="3" s="1"/>
  <c r="U6" i="3"/>
  <c r="K14" i="3"/>
  <c r="V14" i="3" s="1"/>
  <c r="U124" i="3"/>
  <c r="U39" i="3"/>
  <c r="L89" i="3"/>
  <c r="L98" i="3"/>
  <c r="L56" i="3"/>
  <c r="L109" i="3"/>
  <c r="K65" i="3"/>
  <c r="V65" i="3" s="1"/>
  <c r="K29" i="3"/>
  <c r="V29" i="3" s="1"/>
  <c r="K131" i="3"/>
  <c r="V131" i="3" s="1"/>
  <c r="K4" i="3"/>
  <c r="L132" i="3"/>
  <c r="L163" i="3"/>
  <c r="K168" i="3"/>
  <c r="V168" i="3" s="1"/>
  <c r="K12" i="3"/>
  <c r="V12" i="3" s="1"/>
  <c r="L27" i="3"/>
  <c r="K37" i="3"/>
  <c r="V37" i="3" s="1"/>
  <c r="L73" i="3"/>
  <c r="U73" i="3"/>
  <c r="L47" i="3"/>
  <c r="T95" i="2"/>
  <c r="T90" i="2"/>
  <c r="K30" i="2"/>
  <c r="T94" i="2"/>
  <c r="K24" i="2"/>
  <c r="T27" i="2"/>
  <c r="K3" i="2"/>
  <c r="T13" i="2"/>
  <c r="T30" i="2"/>
  <c r="K38" i="2"/>
  <c r="T39" i="2"/>
  <c r="K60" i="2"/>
  <c r="T69" i="2"/>
  <c r="K97" i="2"/>
  <c r="T99" i="2"/>
  <c r="K33" i="2"/>
  <c r="T74" i="2"/>
  <c r="T75" i="2"/>
  <c r="J21" i="2"/>
  <c r="U21" i="2" s="1"/>
  <c r="J68" i="2"/>
  <c r="U68" i="2" s="1"/>
  <c r="K68" i="2"/>
  <c r="K9" i="2"/>
  <c r="K71" i="2"/>
  <c r="K28" i="2"/>
  <c r="J28" i="2"/>
  <c r="U28" i="2" s="1"/>
  <c r="T49" i="2"/>
  <c r="J39" i="2"/>
  <c r="K26" i="2"/>
  <c r="T26" i="2"/>
  <c r="K36" i="2"/>
  <c r="J7" i="2"/>
  <c r="U7" i="2" s="1"/>
  <c r="T48" i="2"/>
  <c r="T14" i="2"/>
  <c r="T11" i="2"/>
  <c r="T6" i="2"/>
  <c r="K46" i="2"/>
  <c r="R67" i="1"/>
  <c r="R20" i="1"/>
  <c r="R73" i="4"/>
  <c r="R33" i="4"/>
  <c r="R29" i="4"/>
  <c r="R30" i="4"/>
  <c r="R54" i="4"/>
  <c r="R16" i="4"/>
  <c r="U103" i="3"/>
  <c r="U125" i="3"/>
  <c r="U82" i="3"/>
  <c r="U23" i="3"/>
  <c r="U32" i="3"/>
  <c r="U146" i="3"/>
  <c r="U144" i="3"/>
  <c r="U78" i="3"/>
  <c r="U76" i="3"/>
  <c r="U36" i="3"/>
  <c r="U88" i="3"/>
  <c r="U99" i="3"/>
  <c r="U140" i="3"/>
  <c r="U83" i="3"/>
  <c r="U57" i="3"/>
  <c r="U25" i="3"/>
  <c r="U149" i="3"/>
  <c r="U55" i="3"/>
  <c r="T18" i="2"/>
  <c r="T65" i="2"/>
  <c r="T10" i="2"/>
  <c r="T67" i="2"/>
  <c r="R11" i="4"/>
  <c r="R37" i="4"/>
  <c r="R22" i="4"/>
  <c r="R43" i="4"/>
  <c r="R25" i="4"/>
  <c r="R47" i="4"/>
  <c r="R39" i="4"/>
  <c r="R66" i="4"/>
  <c r="R72" i="4"/>
  <c r="R95" i="4"/>
  <c r="R42" i="4"/>
  <c r="R12" i="4"/>
  <c r="R13" i="4"/>
  <c r="R46" i="4"/>
  <c r="R8" i="4"/>
  <c r="R2" i="4"/>
  <c r="R40" i="4"/>
  <c r="R21" i="4"/>
  <c r="R60" i="4"/>
  <c r="R74" i="4"/>
  <c r="R94" i="4"/>
  <c r="R28" i="4"/>
  <c r="R50" i="4"/>
  <c r="R9" i="4"/>
  <c r="R23" i="4"/>
  <c r="R17" i="4"/>
  <c r="R87" i="4"/>
  <c r="R76" i="4"/>
  <c r="R75" i="4"/>
  <c r="R68" i="4"/>
  <c r="R44" i="4"/>
  <c r="R53" i="4"/>
  <c r="R31" i="4"/>
  <c r="R79" i="4"/>
  <c r="R82" i="4"/>
  <c r="R20" i="4"/>
  <c r="R7" i="4"/>
  <c r="R26" i="4"/>
  <c r="R59" i="4"/>
  <c r="R83" i="4"/>
  <c r="R62" i="4"/>
  <c r="R77" i="4"/>
  <c r="R3" i="4"/>
  <c r="R24" i="4"/>
  <c r="R48" i="4"/>
  <c r="R52" i="4"/>
  <c r="R55" i="4"/>
  <c r="R70" i="4"/>
  <c r="R90" i="4"/>
  <c r="R38" i="4"/>
  <c r="R27" i="4"/>
  <c r="R51" i="4"/>
  <c r="R65" i="4"/>
  <c r="R61" i="4"/>
  <c r="R89" i="4"/>
  <c r="R96" i="4"/>
  <c r="R32" i="5"/>
  <c r="R13" i="5"/>
  <c r="R31" i="5"/>
  <c r="R10" i="5"/>
  <c r="R30" i="5"/>
  <c r="R18" i="5"/>
  <c r="R25" i="5"/>
  <c r="R9" i="5"/>
  <c r="R21" i="5"/>
  <c r="R17" i="5"/>
  <c r="R6" i="5"/>
  <c r="R20" i="5"/>
  <c r="R29" i="5"/>
  <c r="R23" i="5"/>
  <c r="R28" i="5"/>
  <c r="R12" i="5"/>
  <c r="R16" i="5"/>
  <c r="R5" i="5"/>
  <c r="R3" i="5"/>
  <c r="R26" i="5"/>
  <c r="R11" i="5"/>
  <c r="R4" i="5"/>
  <c r="R2" i="5"/>
  <c r="R7" i="5"/>
  <c r="R8" i="5"/>
  <c r="R24" i="5"/>
  <c r="R69" i="1"/>
  <c r="H3" i="1"/>
  <c r="H81" i="1"/>
  <c r="S81" i="1" s="1"/>
  <c r="I92" i="1"/>
  <c r="I81" i="1"/>
  <c r="R93" i="1"/>
  <c r="H53" i="1"/>
  <c r="S53" i="1" s="1"/>
  <c r="I53" i="1"/>
  <c r="H84" i="1"/>
  <c r="S84" i="1" s="1"/>
  <c r="H69" i="1"/>
  <c r="S69" i="1" s="1"/>
  <c r="H18" i="1"/>
  <c r="S18" i="1" s="1"/>
  <c r="H94" i="1"/>
  <c r="S94" i="1" s="1"/>
  <c r="I46" i="1"/>
  <c r="U80" i="2"/>
  <c r="T97" i="2"/>
  <c r="K80" i="2"/>
  <c r="T93" i="2"/>
  <c r="J90" i="2"/>
  <c r="U90" i="2" s="1"/>
  <c r="T61" i="2"/>
  <c r="T66" i="2"/>
  <c r="K7" i="2"/>
  <c r="J25" i="2"/>
  <c r="U25" i="2" s="1"/>
  <c r="K42" i="2"/>
  <c r="T20" i="2"/>
  <c r="T47" i="2"/>
  <c r="T68" i="2"/>
  <c r="J72" i="2"/>
  <c r="U72" i="2" s="1"/>
  <c r="K45" i="2"/>
  <c r="T22" i="2"/>
  <c r="T34" i="2"/>
  <c r="T33" i="2"/>
  <c r="T81" i="2"/>
  <c r="T100" i="2"/>
  <c r="T85" i="2"/>
  <c r="T59" i="2"/>
  <c r="T17" i="2"/>
  <c r="T7" i="2"/>
  <c r="K25" i="2"/>
  <c r="J40" i="2"/>
  <c r="U40" i="2" s="1"/>
  <c r="K4" i="2"/>
  <c r="T52" i="2"/>
  <c r="T23" i="2"/>
  <c r="K72" i="2"/>
  <c r="J43" i="2"/>
  <c r="U43" i="2" s="1"/>
  <c r="K51" i="2"/>
  <c r="T32" i="2"/>
  <c r="T79" i="2"/>
  <c r="J54" i="2"/>
  <c r="U54" i="2" s="1"/>
  <c r="K74" i="2"/>
  <c r="J46" i="2"/>
  <c r="U46" i="2" s="1"/>
  <c r="K44" i="2"/>
  <c r="T5" i="2"/>
  <c r="T25" i="2"/>
  <c r="K40" i="2"/>
  <c r="T31" i="2"/>
  <c r="T50" i="2"/>
  <c r="T72" i="2"/>
  <c r="K43" i="2"/>
  <c r="J24" i="2"/>
  <c r="U24" i="2" s="1"/>
  <c r="K37" i="2"/>
  <c r="T86" i="2"/>
  <c r="T88" i="2"/>
  <c r="K54" i="2"/>
  <c r="T87" i="2"/>
  <c r="T40" i="2"/>
  <c r="T55" i="2"/>
  <c r="T43" i="2"/>
  <c r="T54" i="2"/>
  <c r="T92" i="2"/>
  <c r="T41" i="2"/>
  <c r="T46" i="2"/>
  <c r="J14" i="2"/>
  <c r="U14" i="2" s="1"/>
  <c r="K19" i="2"/>
  <c r="T57" i="2"/>
  <c r="T16" i="2"/>
  <c r="T28" i="2"/>
  <c r="J8" i="2"/>
  <c r="K35" i="2"/>
  <c r="T2" i="2"/>
  <c r="T24" i="2"/>
  <c r="J27" i="2"/>
  <c r="U27" i="2" s="1"/>
  <c r="K58" i="2"/>
  <c r="J99" i="2"/>
  <c r="U99" i="2" s="1"/>
  <c r="K83" i="2"/>
  <c r="T53" i="2"/>
  <c r="T64" i="2"/>
  <c r="T73" i="2"/>
  <c r="T12" i="2"/>
  <c r="T21" i="2"/>
  <c r="K29" i="2"/>
  <c r="K84" i="2"/>
  <c r="K98" i="2"/>
  <c r="K96" i="2"/>
  <c r="T70" i="2"/>
  <c r="T8" i="2"/>
  <c r="T62" i="2"/>
  <c r="T56" i="2"/>
  <c r="U116" i="3"/>
  <c r="U104" i="3"/>
  <c r="U70" i="3"/>
  <c r="U148" i="3"/>
  <c r="U150" i="3"/>
  <c r="U65" i="3"/>
  <c r="U29" i="3"/>
  <c r="U147" i="3"/>
  <c r="U142" i="3"/>
  <c r="U138" i="3"/>
  <c r="U143" i="3"/>
  <c r="U35" i="3"/>
  <c r="U105" i="3"/>
  <c r="U97" i="3"/>
  <c r="U163" i="3"/>
  <c r="K57" i="3"/>
  <c r="V57" i="3" s="1"/>
  <c r="K23" i="3"/>
  <c r="V23" i="3" s="1"/>
  <c r="K50" i="3"/>
  <c r="V50" i="3" s="1"/>
  <c r="K77" i="3"/>
  <c r="V77" i="3" s="1"/>
  <c r="K25" i="3"/>
  <c r="V25" i="3" s="1"/>
  <c r="K32" i="3"/>
  <c r="V32" i="3" s="1"/>
  <c r="K30" i="3"/>
  <c r="V30" i="3" s="1"/>
  <c r="K99" i="3"/>
  <c r="V99" i="3" s="1"/>
  <c r="K140" i="3"/>
  <c r="V140" i="3" s="1"/>
  <c r="K149" i="3"/>
  <c r="V149" i="3" s="1"/>
  <c r="K151" i="3"/>
  <c r="V151" i="3" s="1"/>
  <c r="K146" i="3"/>
  <c r="V146" i="3" s="1"/>
  <c r="K144" i="3"/>
  <c r="V144" i="3" s="1"/>
  <c r="K161" i="3"/>
  <c r="V161" i="3" s="1"/>
  <c r="K160" i="3"/>
  <c r="V160" i="3" s="1"/>
  <c r="K165" i="3"/>
  <c r="V165" i="3" s="1"/>
  <c r="L57" i="3"/>
  <c r="L23" i="3"/>
  <c r="L50" i="3"/>
  <c r="L77" i="3"/>
  <c r="L25" i="3"/>
  <c r="L32" i="3"/>
  <c r="L30" i="3"/>
  <c r="L99" i="3"/>
  <c r="L140" i="3"/>
  <c r="L149" i="3"/>
  <c r="L151" i="3"/>
  <c r="L146" i="3"/>
  <c r="L144" i="3"/>
  <c r="L161" i="3"/>
  <c r="L160" i="3"/>
  <c r="L165" i="3"/>
  <c r="K157" i="3"/>
  <c r="V157" i="3" s="1"/>
  <c r="K145" i="3"/>
  <c r="V145" i="3" s="1"/>
  <c r="K142" i="3"/>
  <c r="V142" i="3" s="1"/>
  <c r="K138" i="3"/>
  <c r="V138" i="3" s="1"/>
  <c r="K163" i="3"/>
  <c r="V163" i="3" s="1"/>
  <c r="L131" i="3"/>
  <c r="L138" i="3"/>
  <c r="U64" i="3"/>
  <c r="K72" i="3"/>
  <c r="V72" i="3" s="1"/>
  <c r="K115" i="3"/>
  <c r="V115" i="3" s="1"/>
  <c r="K55" i="3"/>
  <c r="V55" i="3" s="1"/>
  <c r="K40" i="3"/>
  <c r="V40" i="3" s="1"/>
  <c r="K120" i="3"/>
  <c r="V120" i="3" s="1"/>
  <c r="K8" i="3"/>
  <c r="V8" i="3" s="1"/>
  <c r="K61" i="3"/>
  <c r="V61" i="3" s="1"/>
  <c r="K90" i="3"/>
  <c r="V90" i="3" s="1"/>
  <c r="K38" i="3"/>
  <c r="V38" i="3" s="1"/>
  <c r="K48" i="3"/>
  <c r="V48" i="3" s="1"/>
  <c r="K62" i="3"/>
  <c r="V62" i="3" s="1"/>
  <c r="K124" i="3"/>
  <c r="V124" i="3" s="1"/>
  <c r="K125" i="3"/>
  <c r="V125" i="3" s="1"/>
  <c r="K103" i="3"/>
  <c r="V103" i="3" s="1"/>
  <c r="K36" i="3"/>
  <c r="V36" i="3" s="1"/>
  <c r="K46" i="3"/>
  <c r="V46" i="3" s="1"/>
  <c r="K18" i="3"/>
  <c r="V18" i="3" s="1"/>
  <c r="K31" i="3"/>
  <c r="V31" i="3" s="1"/>
  <c r="K78" i="3"/>
  <c r="V78" i="3" s="1"/>
  <c r="K76" i="3"/>
  <c r="V76" i="3" s="1"/>
  <c r="K83" i="3"/>
  <c r="V83" i="3" s="1"/>
  <c r="K82" i="3"/>
  <c r="V82" i="3" s="1"/>
  <c r="K24" i="3"/>
  <c r="V24" i="3" s="1"/>
  <c r="L72" i="3"/>
  <c r="L115" i="3"/>
  <c r="L55" i="3"/>
  <c r="L40" i="3"/>
  <c r="L120" i="3"/>
  <c r="U95" i="3"/>
  <c r="L124" i="3"/>
  <c r="U111" i="3"/>
  <c r="L125" i="3"/>
  <c r="L103" i="3"/>
  <c r="L36" i="3"/>
  <c r="L46" i="3"/>
  <c r="U28" i="3"/>
  <c r="L18" i="3"/>
  <c r="L31" i="3"/>
  <c r="L78" i="3"/>
  <c r="L76" i="3"/>
  <c r="L83" i="3"/>
  <c r="U117" i="3"/>
  <c r="L82" i="3"/>
  <c r="L24" i="3"/>
  <c r="T89" i="2"/>
  <c r="T91" i="2"/>
  <c r="J10" i="2"/>
  <c r="U10" i="2" s="1"/>
  <c r="J41" i="2"/>
  <c r="U41" i="2" s="1"/>
  <c r="J67" i="2"/>
  <c r="U67" i="2" s="1"/>
  <c r="J59" i="2"/>
  <c r="U59" i="2" s="1"/>
  <c r="J5" i="2"/>
  <c r="J57" i="2"/>
  <c r="U57" i="2" s="1"/>
  <c r="J53" i="2"/>
  <c r="U53" i="2" s="1"/>
  <c r="J70" i="2"/>
  <c r="U70" i="2" s="1"/>
  <c r="J65" i="2"/>
  <c r="U65" i="2" s="1"/>
  <c r="J20" i="2"/>
  <c r="U20" i="2" s="1"/>
  <c r="J52" i="2"/>
  <c r="U52" i="2" s="1"/>
  <c r="J31" i="2"/>
  <c r="U31" i="2" s="1"/>
  <c r="J55" i="2"/>
  <c r="U55" i="2" s="1"/>
  <c r="J73" i="2"/>
  <c r="U73" i="2" s="1"/>
  <c r="J62" i="2"/>
  <c r="U62" i="2" s="1"/>
  <c r="J18" i="2"/>
  <c r="U18" i="2" s="1"/>
  <c r="J22" i="2"/>
  <c r="U22" i="2" s="1"/>
  <c r="J32" i="2"/>
  <c r="U32" i="2" s="1"/>
  <c r="U81" i="2"/>
  <c r="U79" i="2"/>
  <c r="J86" i="2"/>
  <c r="U86" i="2" s="1"/>
  <c r="J88" i="2"/>
  <c r="U88" i="2" s="1"/>
  <c r="K10" i="2"/>
  <c r="T60" i="2"/>
  <c r="K41" i="2"/>
  <c r="T44" i="2"/>
  <c r="K67" i="2"/>
  <c r="T19" i="2"/>
  <c r="K59" i="2"/>
  <c r="T38" i="2"/>
  <c r="K5" i="2"/>
  <c r="T36" i="2"/>
  <c r="K57" i="2"/>
  <c r="T42" i="2"/>
  <c r="K53" i="2"/>
  <c r="T4" i="2"/>
  <c r="K70" i="2"/>
  <c r="T71" i="2"/>
  <c r="K65" i="2"/>
  <c r="T3" i="2"/>
  <c r="K20" i="2"/>
  <c r="T35" i="2"/>
  <c r="K52" i="2"/>
  <c r="T9" i="2"/>
  <c r="K31" i="2"/>
  <c r="T63" i="2"/>
  <c r="K55" i="2"/>
  <c r="T45" i="2"/>
  <c r="K73" i="2"/>
  <c r="T51" i="2"/>
  <c r="K62" i="2"/>
  <c r="T37" i="2"/>
  <c r="K18" i="2"/>
  <c r="T15" i="2"/>
  <c r="K22" i="2"/>
  <c r="T58" i="2"/>
  <c r="K32" i="2"/>
  <c r="T29" i="2"/>
  <c r="T82" i="2"/>
  <c r="K81" i="2"/>
  <c r="T83" i="2"/>
  <c r="K79" i="2"/>
  <c r="T84" i="2"/>
  <c r="K86" i="2"/>
  <c r="T98" i="2"/>
  <c r="K88" i="2"/>
  <c r="T96" i="2"/>
  <c r="J11" i="2"/>
  <c r="U11" i="2" s="1"/>
  <c r="J48" i="2"/>
  <c r="U48" i="2" s="1"/>
  <c r="J6" i="2"/>
  <c r="U6" i="2" s="1"/>
  <c r="J66" i="2"/>
  <c r="U66" i="2" s="1"/>
  <c r="J17" i="2"/>
  <c r="U17" i="2" s="1"/>
  <c r="J69" i="2"/>
  <c r="U69" i="2" s="1"/>
  <c r="J16" i="2"/>
  <c r="U16" i="2" s="1"/>
  <c r="J64" i="2"/>
  <c r="U64" i="2" s="1"/>
  <c r="J49" i="2"/>
  <c r="U49" i="2" s="1"/>
  <c r="J13" i="2"/>
  <c r="U13" i="2" s="1"/>
  <c r="J47" i="2"/>
  <c r="U47" i="2" s="1"/>
  <c r="J23" i="2"/>
  <c r="U23" i="2" s="1"/>
  <c r="J50" i="2"/>
  <c r="U50" i="2" s="1"/>
  <c r="J2" i="2"/>
  <c r="U2" i="2" s="1"/>
  <c r="J12" i="2"/>
  <c r="U12" i="2" s="1"/>
  <c r="J75" i="2"/>
  <c r="U75" i="2" s="1"/>
  <c r="J56" i="2"/>
  <c r="U56" i="2" s="1"/>
  <c r="J34" i="2"/>
  <c r="U34" i="2" s="1"/>
  <c r="J94" i="2"/>
  <c r="U94" i="2" s="1"/>
  <c r="J92" i="2"/>
  <c r="U92" i="2" s="1"/>
  <c r="J89" i="2"/>
  <c r="U89" i="2" s="1"/>
  <c r="J91" i="2"/>
  <c r="U91" i="2" s="1"/>
  <c r="K89" i="2"/>
  <c r="K91" i="2"/>
  <c r="I78" i="1"/>
  <c r="I62" i="1"/>
  <c r="H88" i="1"/>
  <c r="S88" i="1" s="1"/>
  <c r="R47" i="1"/>
  <c r="I88" i="1"/>
  <c r="I37" i="1"/>
  <c r="R46" i="1"/>
  <c r="H65" i="1"/>
  <c r="S65" i="1" s="1"/>
  <c r="H15" i="1"/>
  <c r="S15" i="1" s="1"/>
  <c r="I47" i="1"/>
  <c r="H77" i="1"/>
  <c r="S77" i="1" s="1"/>
  <c r="I77" i="1"/>
  <c r="R70" i="1"/>
  <c r="I94" i="1"/>
  <c r="H75" i="1"/>
  <c r="S75" i="1" s="1"/>
  <c r="I84" i="1"/>
  <c r="I75" i="1"/>
  <c r="R78" i="1"/>
  <c r="R84" i="1"/>
  <c r="H76" i="1"/>
  <c r="S76" i="1" s="1"/>
  <c r="H82" i="1"/>
  <c r="S82" i="1" s="1"/>
  <c r="I85" i="1"/>
  <c r="I18" i="1"/>
  <c r="R22" i="1"/>
  <c r="H22" i="1"/>
  <c r="S22" i="1" s="1"/>
  <c r="R89" i="1"/>
  <c r="R8" i="1"/>
  <c r="R18" i="1"/>
  <c r="R27" i="1"/>
  <c r="R25" i="1"/>
  <c r="R7" i="1"/>
  <c r="I54" i="1"/>
  <c r="R52" i="1"/>
  <c r="R64" i="1"/>
  <c r="R82" i="1"/>
  <c r="R72" i="1"/>
  <c r="R80" i="1"/>
  <c r="R91" i="1"/>
  <c r="R77" i="1"/>
  <c r="R86" i="1"/>
  <c r="R2" i="1"/>
  <c r="R48" i="1"/>
  <c r="R61" i="1"/>
  <c r="R75" i="1"/>
  <c r="H19" i="1"/>
  <c r="S19" i="1" s="1"/>
  <c r="R54" i="1"/>
  <c r="R58" i="1"/>
  <c r="H93" i="1"/>
  <c r="S93" i="1" s="1"/>
  <c r="R94" i="1"/>
  <c r="R95" i="1"/>
  <c r="I36" i="1"/>
  <c r="R34" i="1"/>
  <c r="H26" i="1"/>
  <c r="S26" i="1" s="1"/>
  <c r="R4" i="1"/>
  <c r="R62" i="1"/>
  <c r="R45" i="1"/>
  <c r="R26" i="1"/>
  <c r="R53" i="1"/>
  <c r="R85" i="1"/>
  <c r="R81" i="1"/>
  <c r="R88" i="1"/>
  <c r="R90" i="1"/>
  <c r="H33" i="1"/>
  <c r="S33" i="1" s="1"/>
  <c r="I52" i="1"/>
  <c r="I28" i="1"/>
  <c r="R13" i="1"/>
  <c r="R73" i="1"/>
  <c r="H86" i="1"/>
  <c r="S86" i="1" s="1"/>
  <c r="H11" i="1"/>
  <c r="S11" i="1" s="1"/>
  <c r="R16" i="1"/>
  <c r="H29" i="1"/>
  <c r="S29" i="1" s="1"/>
  <c r="R49" i="1"/>
  <c r="H39" i="1"/>
  <c r="S39" i="1" s="1"/>
  <c r="I35" i="1"/>
  <c r="H17" i="1"/>
  <c r="S17" i="1" s="1"/>
  <c r="R56" i="1"/>
  <c r="H57" i="1"/>
  <c r="S57" i="1" s="1"/>
  <c r="I38" i="1"/>
  <c r="R5" i="1"/>
  <c r="H12" i="1"/>
  <c r="S12" i="1" s="1"/>
  <c r="H87" i="1"/>
  <c r="S87" i="1" s="1"/>
  <c r="R79" i="1"/>
  <c r="H74" i="1"/>
  <c r="S74" i="1" s="1"/>
  <c r="R36" i="1"/>
  <c r="I39" i="1"/>
  <c r="R28" i="1"/>
  <c r="I57" i="1"/>
  <c r="I87" i="1"/>
  <c r="I74" i="1"/>
  <c r="R92" i="1"/>
  <c r="H44" i="1"/>
  <c r="S44" i="1" s="1"/>
  <c r="I33" i="1"/>
  <c r="H6" i="1"/>
  <c r="S6" i="1" s="1"/>
  <c r="I3" i="1"/>
  <c r="H42" i="1"/>
  <c r="S42" i="1" s="1"/>
  <c r="R39" i="1"/>
  <c r="R35" i="1"/>
  <c r="H23" i="1"/>
  <c r="S23" i="1" s="1"/>
  <c r="I10" i="1"/>
  <c r="H40" i="1"/>
  <c r="S40" i="1" s="1"/>
  <c r="R57" i="1"/>
  <c r="R38" i="1"/>
  <c r="H9" i="1"/>
  <c r="S9" i="1" s="1"/>
  <c r="I14" i="1"/>
  <c r="R12" i="1"/>
  <c r="R87" i="1"/>
  <c r="H63" i="1"/>
  <c r="S63" i="1" s="1"/>
  <c r="H90" i="1"/>
  <c r="S90" i="1" s="1"/>
  <c r="R74" i="1"/>
  <c r="R33" i="1"/>
  <c r="R50" i="1"/>
  <c r="R3" i="1"/>
  <c r="R37" i="1"/>
  <c r="I23" i="1"/>
  <c r="I9" i="1"/>
  <c r="R76" i="1"/>
  <c r="H20" i="1"/>
  <c r="S20" i="1" s="1"/>
  <c r="I15" i="1"/>
  <c r="I21" i="1"/>
  <c r="I24" i="1"/>
  <c r="R51" i="1"/>
  <c r="I41" i="1"/>
  <c r="R55" i="1"/>
  <c r="R23" i="1"/>
  <c r="R10" i="1"/>
  <c r="R32" i="1"/>
  <c r="H58" i="1"/>
  <c r="S58" i="1" s="1"/>
  <c r="R9" i="1"/>
  <c r="R14" i="1"/>
  <c r="R63" i="1"/>
  <c r="H80" i="1"/>
  <c r="S80" i="1" s="1"/>
  <c r="R68" i="1"/>
  <c r="R15" i="1"/>
  <c r="R21" i="1"/>
  <c r="H25" i="1"/>
  <c r="S25" i="1" s="1"/>
  <c r="R24" i="1"/>
  <c r="I16" i="1"/>
  <c r="R41" i="1"/>
  <c r="I49" i="1"/>
  <c r="R30" i="1"/>
  <c r="I56" i="1"/>
  <c r="R31" i="1"/>
  <c r="R65" i="1"/>
  <c r="R11" i="1"/>
  <c r="R29" i="1"/>
  <c r="R17" i="1"/>
  <c r="R44" i="1"/>
  <c r="R6" i="1"/>
  <c r="R42" i="1"/>
  <c r="R40" i="1"/>
  <c r="R19" i="1"/>
  <c r="H27" i="1"/>
  <c r="S27" i="1" s="1"/>
  <c r="H2" i="1"/>
  <c r="S2" i="1" s="1"/>
  <c r="H48" i="1"/>
  <c r="S48" i="1" s="1"/>
  <c r="H7" i="1"/>
  <c r="H51" i="1"/>
  <c r="S51" i="1" s="1"/>
  <c r="H45" i="1"/>
  <c r="S45" i="1" s="1"/>
  <c r="H34" i="1"/>
  <c r="S34" i="1" s="1"/>
  <c r="H55" i="1"/>
  <c r="S55" i="1" s="1"/>
  <c r="H30" i="1"/>
  <c r="S30" i="1" s="1"/>
  <c r="H32" i="1"/>
  <c r="S32" i="1" s="1"/>
  <c r="H31" i="1"/>
  <c r="S31" i="1" s="1"/>
  <c r="H5" i="1"/>
  <c r="S5" i="1" s="1"/>
  <c r="R43" i="1"/>
  <c r="R71" i="1"/>
  <c r="R66" i="1"/>
  <c r="R83" i="1"/>
  <c r="H68" i="1"/>
  <c r="S68" i="1" s="1"/>
  <c r="I27" i="1"/>
  <c r="I2" i="1"/>
  <c r="I48" i="1"/>
  <c r="I7" i="1"/>
  <c r="I51" i="1"/>
  <c r="I45" i="1"/>
  <c r="I34" i="1"/>
  <c r="I55" i="1"/>
  <c r="I30" i="1"/>
  <c r="I32" i="1"/>
  <c r="I31" i="1"/>
  <c r="I5" i="1"/>
  <c r="I68" i="1"/>
  <c r="I20" i="1"/>
  <c r="I44" i="1"/>
  <c r="I25" i="1"/>
  <c r="I11" i="1"/>
  <c r="I6" i="1"/>
  <c r="I19" i="1"/>
  <c r="I29" i="1"/>
  <c r="I42" i="1"/>
  <c r="I26" i="1"/>
  <c r="I17" i="1"/>
  <c r="I40" i="1"/>
  <c r="I58" i="1"/>
  <c r="H8" i="1"/>
  <c r="S8" i="1" s="1"/>
  <c r="H4" i="1"/>
  <c r="S4" i="1" s="1"/>
  <c r="H64" i="1"/>
  <c r="S64" i="1" s="1"/>
  <c r="H79" i="1"/>
  <c r="S79" i="1" s="1"/>
  <c r="I80" i="1"/>
  <c r="I90" i="1"/>
  <c r="H95" i="1"/>
  <c r="S95" i="1" s="1"/>
  <c r="I8" i="1"/>
  <c r="I4" i="1"/>
  <c r="I64" i="1"/>
  <c r="I79" i="1"/>
  <c r="I95" i="1"/>
  <c r="H43" i="1"/>
  <c r="S43" i="1" s="1"/>
  <c r="H66" i="1"/>
  <c r="S66" i="1" s="1"/>
  <c r="H83" i="1"/>
  <c r="S83" i="1" s="1"/>
</calcChain>
</file>

<file path=xl/sharedStrings.xml><?xml version="1.0" encoding="utf-8"?>
<sst xmlns="http://schemas.openxmlformats.org/spreadsheetml/2006/main" count="1603" uniqueCount="740">
  <si>
    <t>Решетников</t>
  </si>
  <si>
    <t>Степан</t>
  </si>
  <si>
    <t>Surname</t>
  </si>
  <si>
    <t>Name</t>
  </si>
  <si>
    <t>Алексеева</t>
  </si>
  <si>
    <t>Алёна</t>
  </si>
  <si>
    <t>Белкин</t>
  </si>
  <si>
    <t>Святослав</t>
  </si>
  <si>
    <t>Булыгин</t>
  </si>
  <si>
    <t>Иван</t>
  </si>
  <si>
    <t>Каминский</t>
  </si>
  <si>
    <t>Андрей</t>
  </si>
  <si>
    <t>Кочелов</t>
  </si>
  <si>
    <t>Ненахова</t>
  </si>
  <si>
    <t>Мария</t>
  </si>
  <si>
    <t>Семенова</t>
  </si>
  <si>
    <t>Софья</t>
  </si>
  <si>
    <t>Сергиевский</t>
  </si>
  <si>
    <t>Артем</t>
  </si>
  <si>
    <t>Владимир</t>
  </si>
  <si>
    <t>Соколова</t>
  </si>
  <si>
    <t>Уткин</t>
  </si>
  <si>
    <t>Евгений</t>
  </si>
  <si>
    <t>Алексеев</t>
  </si>
  <si>
    <t>Станислав</t>
  </si>
  <si>
    <t>Арапова</t>
  </si>
  <si>
    <t>Вождаев</t>
  </si>
  <si>
    <t>Богдан</t>
  </si>
  <si>
    <t>Вурц</t>
  </si>
  <si>
    <t>Луиза</t>
  </si>
  <si>
    <t>Гаглоев</t>
  </si>
  <si>
    <t>Илья</t>
  </si>
  <si>
    <t>Глухов</t>
  </si>
  <si>
    <t>Максим</t>
  </si>
  <si>
    <t>Горбунова</t>
  </si>
  <si>
    <t>Елизавета</t>
  </si>
  <si>
    <t>Гришин</t>
  </si>
  <si>
    <t>Леонид</t>
  </si>
  <si>
    <t>Гришина</t>
  </si>
  <si>
    <t>Алиса</t>
  </si>
  <si>
    <t>Гуриелидзе</t>
  </si>
  <si>
    <t>Лаура</t>
  </si>
  <si>
    <t>Медея</t>
  </si>
  <si>
    <t>Дроздова</t>
  </si>
  <si>
    <t>Жеребцова</t>
  </si>
  <si>
    <t>Валерия</t>
  </si>
  <si>
    <t>Александр</t>
  </si>
  <si>
    <t>Зяблова</t>
  </si>
  <si>
    <t>Кушнаренко</t>
  </si>
  <si>
    <t>Егор</t>
  </si>
  <si>
    <t>Виктория</t>
  </si>
  <si>
    <t>Меньшиков</t>
  </si>
  <si>
    <t>Никита</t>
  </si>
  <si>
    <t>Покровский</t>
  </si>
  <si>
    <t>Михаил</t>
  </si>
  <si>
    <t>Сергей</t>
  </si>
  <si>
    <t>Попов</t>
  </si>
  <si>
    <t>Петр</t>
  </si>
  <si>
    <t>Попова</t>
  </si>
  <si>
    <t>Рудик</t>
  </si>
  <si>
    <t>Дарья</t>
  </si>
  <si>
    <t>Семиврагова</t>
  </si>
  <si>
    <t>Илона</t>
  </si>
  <si>
    <t>Сергачёва</t>
  </si>
  <si>
    <t>Александра</t>
  </si>
  <si>
    <t>Скоркин</t>
  </si>
  <si>
    <t>Даниил</t>
  </si>
  <si>
    <t>Скрипкина</t>
  </si>
  <si>
    <t>Анна</t>
  </si>
  <si>
    <t>Сомкин</t>
  </si>
  <si>
    <t>Тюрина</t>
  </si>
  <si>
    <t>Варвара</t>
  </si>
  <si>
    <t>Чистоперов</t>
  </si>
  <si>
    <t>Чуев</t>
  </si>
  <si>
    <t>Савва</t>
  </si>
  <si>
    <t>Zadoroznaja</t>
  </si>
  <si>
    <t>Olita Anastasija</t>
  </si>
  <si>
    <t>Абдулов</t>
  </si>
  <si>
    <t>Волынчикова</t>
  </si>
  <si>
    <t>Детковский</t>
  </si>
  <si>
    <t>Алексей</t>
  </si>
  <si>
    <t>Лосев</t>
  </si>
  <si>
    <t>Мусаев</t>
  </si>
  <si>
    <t>Павленко</t>
  </si>
  <si>
    <t>Помошникова</t>
  </si>
  <si>
    <t>Вероника</t>
  </si>
  <si>
    <t>Сидорчук</t>
  </si>
  <si>
    <t>Таиров</t>
  </si>
  <si>
    <t>Самир</t>
  </si>
  <si>
    <t>Фахретдинова</t>
  </si>
  <si>
    <t>Карина</t>
  </si>
  <si>
    <t>Царапкин</t>
  </si>
  <si>
    <t>Хохлова</t>
  </si>
  <si>
    <t>Полина</t>
  </si>
  <si>
    <t>Алмазов</t>
  </si>
  <si>
    <t>Павел</t>
  </si>
  <si>
    <t>Ашабоков</t>
  </si>
  <si>
    <t>Руслан</t>
  </si>
  <si>
    <t>Мухтаров</t>
  </si>
  <si>
    <t>Айнур</t>
  </si>
  <si>
    <t>Вахрушев</t>
  </si>
  <si>
    <t>Гаврилов</t>
  </si>
  <si>
    <t>Голощапов</t>
  </si>
  <si>
    <t>Григорьева</t>
  </si>
  <si>
    <t>Ельцов</t>
  </si>
  <si>
    <t>Ярослав</t>
  </si>
  <si>
    <t>Кирлик</t>
  </si>
  <si>
    <t>Ковалев</t>
  </si>
  <si>
    <t>Красников</t>
  </si>
  <si>
    <t>Леденёв</t>
  </si>
  <si>
    <t>Глеб</t>
  </si>
  <si>
    <t>Мелехина</t>
  </si>
  <si>
    <t>Ольга</t>
  </si>
  <si>
    <t>Минакова</t>
  </si>
  <si>
    <t>Панасов</t>
  </si>
  <si>
    <t>Соловьев</t>
  </si>
  <si>
    <t>Олег</t>
  </si>
  <si>
    <t>Тихомирова</t>
  </si>
  <si>
    <t>Фаина</t>
  </si>
  <si>
    <t>Тихонова</t>
  </si>
  <si>
    <t>Турко</t>
  </si>
  <si>
    <t>Екатерина</t>
  </si>
  <si>
    <t>Ульянов</t>
  </si>
  <si>
    <t>Матвей</t>
  </si>
  <si>
    <t>Федосеев</t>
  </si>
  <si>
    <t>Шибаева</t>
  </si>
  <si>
    <t>Анастасия</t>
  </si>
  <si>
    <t>Абрамов</t>
  </si>
  <si>
    <t>Георгий</t>
  </si>
  <si>
    <t>Бакулева</t>
  </si>
  <si>
    <t>Бузало</t>
  </si>
  <si>
    <t>Ветров</t>
  </si>
  <si>
    <t>Воскресенская</t>
  </si>
  <si>
    <t>София</t>
  </si>
  <si>
    <t>Жаров</t>
  </si>
  <si>
    <t>Землянухин</t>
  </si>
  <si>
    <t>Иванова</t>
  </si>
  <si>
    <t>Ильин</t>
  </si>
  <si>
    <t>Артём</t>
  </si>
  <si>
    <t>Исхаков</t>
  </si>
  <si>
    <t>Булат</t>
  </si>
  <si>
    <t>Кочеткова</t>
  </si>
  <si>
    <t>Анисья</t>
  </si>
  <si>
    <t>Куприянова</t>
  </si>
  <si>
    <t>Лысова</t>
  </si>
  <si>
    <t>Рада</t>
  </si>
  <si>
    <t>Любимова</t>
  </si>
  <si>
    <t>Мазуров</t>
  </si>
  <si>
    <t>Мацаева</t>
  </si>
  <si>
    <t>Пискун</t>
  </si>
  <si>
    <t>Савенков</t>
  </si>
  <si>
    <t>Тимофей</t>
  </si>
  <si>
    <t>Снурницын</t>
  </si>
  <si>
    <t>Совина</t>
  </si>
  <si>
    <t>Стефаниди</t>
  </si>
  <si>
    <t>Ксения</t>
  </si>
  <si>
    <t>Стефанюк</t>
  </si>
  <si>
    <t>Строгонова</t>
  </si>
  <si>
    <t>Татьяна</t>
  </si>
  <si>
    <t>Улядуров</t>
  </si>
  <si>
    <t>Данила</t>
  </si>
  <si>
    <t>Ходорко</t>
  </si>
  <si>
    <t>Чаадаев</t>
  </si>
  <si>
    <t>Чепурко</t>
  </si>
  <si>
    <t>Чулёв</t>
  </si>
  <si>
    <t>Фёдор</t>
  </si>
  <si>
    <t>Шарова</t>
  </si>
  <si>
    <t>Серафима</t>
  </si>
  <si>
    <t>Юдин</t>
  </si>
  <si>
    <t>Яковлева</t>
  </si>
  <si>
    <t>Ячменева</t>
  </si>
  <si>
    <t>Елена</t>
  </si>
  <si>
    <t>Антипенков</t>
  </si>
  <si>
    <t>Батарова</t>
  </si>
  <si>
    <t>Алина</t>
  </si>
  <si>
    <t>Верлевский</t>
  </si>
  <si>
    <t>Войт</t>
  </si>
  <si>
    <t>Джабборов</t>
  </si>
  <si>
    <t>Аскар</t>
  </si>
  <si>
    <t>Дудченко</t>
  </si>
  <si>
    <t>Агния</t>
  </si>
  <si>
    <t>Елютин</t>
  </si>
  <si>
    <t>Жуков</t>
  </si>
  <si>
    <t>Жумаева</t>
  </si>
  <si>
    <t>Забелкин</t>
  </si>
  <si>
    <t>Иванов</t>
  </si>
  <si>
    <t>Вячеслав</t>
  </si>
  <si>
    <t>Карплюк</t>
  </si>
  <si>
    <t>Катюнин</t>
  </si>
  <si>
    <t>Кирчиков</t>
  </si>
  <si>
    <t>Коновалов</t>
  </si>
  <si>
    <t>Костина</t>
  </si>
  <si>
    <t>Евгения</t>
  </si>
  <si>
    <t>Лиходиевский</t>
  </si>
  <si>
    <t>Лория</t>
  </si>
  <si>
    <t>Теона</t>
  </si>
  <si>
    <t>Иракли</t>
  </si>
  <si>
    <t>Лядов</t>
  </si>
  <si>
    <t>Василий</t>
  </si>
  <si>
    <t>Морозова</t>
  </si>
  <si>
    <t>Никитин</t>
  </si>
  <si>
    <t>Кирилл</t>
  </si>
  <si>
    <t>Прошкина</t>
  </si>
  <si>
    <t>Ребров</t>
  </si>
  <si>
    <t>Константин</t>
  </si>
  <si>
    <t>Редько</t>
  </si>
  <si>
    <t>Рыжикова</t>
  </si>
  <si>
    <t>Скворцов</t>
  </si>
  <si>
    <t>Тарабан</t>
  </si>
  <si>
    <t>Тараненко</t>
  </si>
  <si>
    <t>Валентина</t>
  </si>
  <si>
    <t>Фазлыев</t>
  </si>
  <si>
    <t>Фомченко</t>
  </si>
  <si>
    <t>Хамитова</t>
  </si>
  <si>
    <t>Ильмира</t>
  </si>
  <si>
    <t>Холодова</t>
  </si>
  <si>
    <t>Чижов</t>
  </si>
  <si>
    <t>Чихладзе</t>
  </si>
  <si>
    <t>Ирма</t>
  </si>
  <si>
    <t>Чуракова</t>
  </si>
  <si>
    <t>Кристина</t>
  </si>
  <si>
    <t>Шадрин</t>
  </si>
  <si>
    <t>Шушакова</t>
  </si>
  <si>
    <t>Яценко</t>
  </si>
  <si>
    <t>Васильева</t>
  </si>
  <si>
    <t>Вера</t>
  </si>
  <si>
    <t>Ефремкин</t>
  </si>
  <si>
    <t>Матвеенко</t>
  </si>
  <si>
    <t>Фесенко</t>
  </si>
  <si>
    <t>Виноградов</t>
  </si>
  <si>
    <t>Аполлинария</t>
  </si>
  <si>
    <t>Никандрова</t>
  </si>
  <si>
    <t>Оля</t>
  </si>
  <si>
    <t>Киселев</t>
  </si>
  <si>
    <t>Валентин</t>
  </si>
  <si>
    <t>Носова</t>
  </si>
  <si>
    <t>Лилия</t>
  </si>
  <si>
    <t>Лоднева</t>
  </si>
  <si>
    <t>Черданцев</t>
  </si>
  <si>
    <t>Лодыгин</t>
  </si>
  <si>
    <t>Роман</t>
  </si>
  <si>
    <t>Стрекаловских</t>
  </si>
  <si>
    <t>Вадим</t>
  </si>
  <si>
    <t>Кандыков</t>
  </si>
  <si>
    <t>Жиганов</t>
  </si>
  <si>
    <t>Дмитрий</t>
  </si>
  <si>
    <t>Денисова</t>
  </si>
  <si>
    <t>Громов</t>
  </si>
  <si>
    <t>Наум</t>
  </si>
  <si>
    <t>Рагулин</t>
  </si>
  <si>
    <t>Kungurov</t>
  </si>
  <si>
    <t>Nikita</t>
  </si>
  <si>
    <t>Антонов</t>
  </si>
  <si>
    <t>Арсений</t>
  </si>
  <si>
    <t>Бабич</t>
  </si>
  <si>
    <t>Байрамукова</t>
  </si>
  <si>
    <t>Алима</t>
  </si>
  <si>
    <t>Борщенюк</t>
  </si>
  <si>
    <t>Бунин</t>
  </si>
  <si>
    <t>Серафим</t>
  </si>
  <si>
    <t>Буркова</t>
  </si>
  <si>
    <t>Олеся</t>
  </si>
  <si>
    <t>Бурлаков</t>
  </si>
  <si>
    <t>Далер</t>
  </si>
  <si>
    <t>Вареник</t>
  </si>
  <si>
    <t>Ирина</t>
  </si>
  <si>
    <t>Власова</t>
  </si>
  <si>
    <t>Волокушин</t>
  </si>
  <si>
    <t>Выставкина</t>
  </si>
  <si>
    <t>Горский</t>
  </si>
  <si>
    <t>Жилин</t>
  </si>
  <si>
    <t>Данил</t>
  </si>
  <si>
    <t>Загородникова</t>
  </si>
  <si>
    <t>Захарова</t>
  </si>
  <si>
    <t>Ивановский</t>
  </si>
  <si>
    <t>Казакова</t>
  </si>
  <si>
    <t>Кармашов</t>
  </si>
  <si>
    <t>Кирезов</t>
  </si>
  <si>
    <t>Князькина</t>
  </si>
  <si>
    <t>Копцев</t>
  </si>
  <si>
    <t>Савелий</t>
  </si>
  <si>
    <t>Корзоватых</t>
  </si>
  <si>
    <t>Королев</t>
  </si>
  <si>
    <t>Николай</t>
  </si>
  <si>
    <t>Космакова</t>
  </si>
  <si>
    <t>Милана</t>
  </si>
  <si>
    <t>Кочетов</t>
  </si>
  <si>
    <t>Кривощекова</t>
  </si>
  <si>
    <t>Кулябина</t>
  </si>
  <si>
    <t>Куренков</t>
  </si>
  <si>
    <t>Курленко</t>
  </si>
  <si>
    <t>Яна</t>
  </si>
  <si>
    <t>Курочкин</t>
  </si>
  <si>
    <t>Малюш</t>
  </si>
  <si>
    <t>Марков</t>
  </si>
  <si>
    <t>Матюшкин</t>
  </si>
  <si>
    <t>Меркушкина</t>
  </si>
  <si>
    <t>Арина</t>
  </si>
  <si>
    <t>Мисюра</t>
  </si>
  <si>
    <t>Морозов</t>
  </si>
  <si>
    <t>Мычка</t>
  </si>
  <si>
    <t>Насретдинов</t>
  </si>
  <si>
    <t>Айдар</t>
  </si>
  <si>
    <t>Ольгин</t>
  </si>
  <si>
    <t>Парьева</t>
  </si>
  <si>
    <t>Полушин</t>
  </si>
  <si>
    <t>Родион</t>
  </si>
  <si>
    <t>Радион</t>
  </si>
  <si>
    <t>Редькина</t>
  </si>
  <si>
    <t>Эвелина</t>
  </si>
  <si>
    <t>Романюк</t>
  </si>
  <si>
    <t>Смирнов</t>
  </si>
  <si>
    <t>Алишер</t>
  </si>
  <si>
    <t>Ткачев</t>
  </si>
  <si>
    <t>Тонковидова</t>
  </si>
  <si>
    <t>Василиса</t>
  </si>
  <si>
    <t>Тырнаков</t>
  </si>
  <si>
    <t>Жангир</t>
  </si>
  <si>
    <t>Фролова</t>
  </si>
  <si>
    <t>Надежда</t>
  </si>
  <si>
    <t>Хон</t>
  </si>
  <si>
    <t>Тимур</t>
  </si>
  <si>
    <t>Хорошева</t>
  </si>
  <si>
    <t>Чугунов</t>
  </si>
  <si>
    <t>Tsukerman</t>
  </si>
  <si>
    <t>Julia</t>
  </si>
  <si>
    <t>Аблясова</t>
  </si>
  <si>
    <t>Абрамова</t>
  </si>
  <si>
    <t>Юлия</t>
  </si>
  <si>
    <t>Бочков</t>
  </si>
  <si>
    <t>Вампилова</t>
  </si>
  <si>
    <t>Вихрева</t>
  </si>
  <si>
    <t>Вожжова</t>
  </si>
  <si>
    <t>Воропаева</t>
  </si>
  <si>
    <t>Высоцкий</t>
  </si>
  <si>
    <t>Яков</t>
  </si>
  <si>
    <t>Гаврилова</t>
  </si>
  <si>
    <t>Галина</t>
  </si>
  <si>
    <t>Гуров</t>
  </si>
  <si>
    <t>Ендина</t>
  </si>
  <si>
    <t>Ижицкий</t>
  </si>
  <si>
    <t>Катаева</t>
  </si>
  <si>
    <t>Князев</t>
  </si>
  <si>
    <t>Колдунов</t>
  </si>
  <si>
    <t>Григорий</t>
  </si>
  <si>
    <t>Колодезный</t>
  </si>
  <si>
    <t>Колпаков</t>
  </si>
  <si>
    <t>Борис</t>
  </si>
  <si>
    <t>Корнилов</t>
  </si>
  <si>
    <t>Анатолий</t>
  </si>
  <si>
    <t>Костюченко</t>
  </si>
  <si>
    <t>Мирослава</t>
  </si>
  <si>
    <t>Красноцветова</t>
  </si>
  <si>
    <t>Ляхтинен</t>
  </si>
  <si>
    <t>Мезенцев</t>
  </si>
  <si>
    <t>Меркушина</t>
  </si>
  <si>
    <t>Ангелина</t>
  </si>
  <si>
    <t>Милицков</t>
  </si>
  <si>
    <t>Мирасов</t>
  </si>
  <si>
    <t>Болат</t>
  </si>
  <si>
    <t>Мороз</t>
  </si>
  <si>
    <t>Анисия</t>
  </si>
  <si>
    <t>Мягкая</t>
  </si>
  <si>
    <t>Назарова</t>
  </si>
  <si>
    <t>Рогов</t>
  </si>
  <si>
    <t>Лука</t>
  </si>
  <si>
    <t>Ростовцева</t>
  </si>
  <si>
    <t>Ручьев</t>
  </si>
  <si>
    <t>Рябикин</t>
  </si>
  <si>
    <t>Самокаева</t>
  </si>
  <si>
    <t>Соболь</t>
  </si>
  <si>
    <t>Маргарита</t>
  </si>
  <si>
    <t>Соляник</t>
  </si>
  <si>
    <t>Ящук</t>
  </si>
  <si>
    <t>Абаянцева</t>
  </si>
  <si>
    <t>Аникин</t>
  </si>
  <si>
    <t>Бабинский</t>
  </si>
  <si>
    <t>Бажинова</t>
  </si>
  <si>
    <t>Алена</t>
  </si>
  <si>
    <t>Байбурина</t>
  </si>
  <si>
    <t>Малика</t>
  </si>
  <si>
    <t>Белинский</t>
  </si>
  <si>
    <t>Боталов</t>
  </si>
  <si>
    <t>Бусарева</t>
  </si>
  <si>
    <t>Викторов</t>
  </si>
  <si>
    <t>Вихтенко</t>
  </si>
  <si>
    <t>Юлиана</t>
  </si>
  <si>
    <t>Воробьев</t>
  </si>
  <si>
    <t>Глижинский</t>
  </si>
  <si>
    <t>Гопп</t>
  </si>
  <si>
    <t>Деканоидзе</t>
  </si>
  <si>
    <t>Дороничева</t>
  </si>
  <si>
    <t>Доценко</t>
  </si>
  <si>
    <t>Душанин</t>
  </si>
  <si>
    <t>Дьяченко</t>
  </si>
  <si>
    <t>Елхимов</t>
  </si>
  <si>
    <t>Игорь</t>
  </si>
  <si>
    <t>Есаулова</t>
  </si>
  <si>
    <t>Диана</t>
  </si>
  <si>
    <t>Ефремов</t>
  </si>
  <si>
    <t>Жогов</t>
  </si>
  <si>
    <t>Жукова</t>
  </si>
  <si>
    <t>Заика</t>
  </si>
  <si>
    <t>Зарипов</t>
  </si>
  <si>
    <t>Даниян</t>
  </si>
  <si>
    <t>Захаров</t>
  </si>
  <si>
    <t>Ингеройнен</t>
  </si>
  <si>
    <t>Кирячек</t>
  </si>
  <si>
    <t>Ковалевская</t>
  </si>
  <si>
    <t>Анжела</t>
  </si>
  <si>
    <t>Кондрашин</t>
  </si>
  <si>
    <t>Константинова</t>
  </si>
  <si>
    <t>Элина</t>
  </si>
  <si>
    <t>Коровайко</t>
  </si>
  <si>
    <t>Краснов</t>
  </si>
  <si>
    <t>Куршина</t>
  </si>
  <si>
    <t>Кусакина</t>
  </si>
  <si>
    <t>Лунёва</t>
  </si>
  <si>
    <t>Малинкина</t>
  </si>
  <si>
    <t>Алевтина</t>
  </si>
  <si>
    <t>Мамутов</t>
  </si>
  <si>
    <t>Эдем</t>
  </si>
  <si>
    <t>Манкевич</t>
  </si>
  <si>
    <t>Виктор</t>
  </si>
  <si>
    <t>Матвеева</t>
  </si>
  <si>
    <t>Милованов</t>
  </si>
  <si>
    <t>Миронов</t>
  </si>
  <si>
    <t>Москвина</t>
  </si>
  <si>
    <t>Окулова</t>
  </si>
  <si>
    <t>Остапчук</t>
  </si>
  <si>
    <t>Кира</t>
  </si>
  <si>
    <t>Пименова</t>
  </si>
  <si>
    <t>Полищук</t>
  </si>
  <si>
    <t>Пономарев</t>
  </si>
  <si>
    <t>Потапов</t>
  </si>
  <si>
    <t>Протопопов</t>
  </si>
  <si>
    <t>Владислав</t>
  </si>
  <si>
    <t>Савин</t>
  </si>
  <si>
    <t>Савичева</t>
  </si>
  <si>
    <t>Саликова</t>
  </si>
  <si>
    <t>Сафина</t>
  </si>
  <si>
    <t>Рената</t>
  </si>
  <si>
    <t>Сафронова</t>
  </si>
  <si>
    <t>Ума</t>
  </si>
  <si>
    <t>Снигирева</t>
  </si>
  <si>
    <t>Храмов</t>
  </si>
  <si>
    <t>Шайдурова</t>
  </si>
  <si>
    <t>Шаляхина</t>
  </si>
  <si>
    <t>Щекач</t>
  </si>
  <si>
    <t>Ева</t>
  </si>
  <si>
    <t>Ясенчук</t>
  </si>
  <si>
    <t>Ростислав</t>
  </si>
  <si>
    <t>Баранов</t>
  </si>
  <si>
    <t>Блинова</t>
  </si>
  <si>
    <t xml:space="preserve"> Анна</t>
  </si>
  <si>
    <t>Бурсов</t>
  </si>
  <si>
    <t>Верная</t>
  </si>
  <si>
    <t>Виценя</t>
  </si>
  <si>
    <t>Зверева</t>
  </si>
  <si>
    <t>Кабачек</t>
  </si>
  <si>
    <t>Кубинский</t>
  </si>
  <si>
    <t>Кханьяри</t>
  </si>
  <si>
    <t>Айман</t>
  </si>
  <si>
    <t>Леонов</t>
  </si>
  <si>
    <t>Лобанов</t>
  </si>
  <si>
    <t>Менаджиев</t>
  </si>
  <si>
    <t>Милушов</t>
  </si>
  <si>
    <t>Сидоренко</t>
  </si>
  <si>
    <t>Смотрителев</t>
  </si>
  <si>
    <t>Стариков</t>
  </si>
  <si>
    <t>Царегородцев</t>
  </si>
  <si>
    <t>Кузьма</t>
  </si>
  <si>
    <t>Цветкова</t>
  </si>
  <si>
    <t>Баженов</t>
  </si>
  <si>
    <t>Кравченко</t>
  </si>
  <si>
    <t>Курылева</t>
  </si>
  <si>
    <t>Новожилов</t>
  </si>
  <si>
    <t>Олененко</t>
  </si>
  <si>
    <t>Нина</t>
  </si>
  <si>
    <t>Петушкова</t>
  </si>
  <si>
    <t>Смольский</t>
  </si>
  <si>
    <t>Сорокин</t>
  </si>
  <si>
    <t>Туркина</t>
  </si>
  <si>
    <t>Марина</t>
  </si>
  <si>
    <t>Ясинецкая</t>
  </si>
  <si>
    <t>Алымов</t>
  </si>
  <si>
    <t>Волков</t>
  </si>
  <si>
    <t>Карачева</t>
  </si>
  <si>
    <t xml:space="preserve">Варвара </t>
  </si>
  <si>
    <t>Косенко</t>
  </si>
  <si>
    <t>Алла</t>
  </si>
  <si>
    <t>Крупенина</t>
  </si>
  <si>
    <t>Лагерь</t>
  </si>
  <si>
    <t>Майя</t>
  </si>
  <si>
    <t>Маринченко</t>
  </si>
  <si>
    <t>Пономаренко</t>
  </si>
  <si>
    <t>Сотсков</t>
  </si>
  <si>
    <t>Степанова</t>
  </si>
  <si>
    <t>Судаков</t>
  </si>
  <si>
    <t>Захар</t>
  </si>
  <si>
    <t>Титова</t>
  </si>
  <si>
    <t>Трухина</t>
  </si>
  <si>
    <t>Фаракос</t>
  </si>
  <si>
    <t>Чайников</t>
  </si>
  <si>
    <t>Чжен</t>
  </si>
  <si>
    <t>Чурюмова</t>
  </si>
  <si>
    <t>Архипов</t>
  </si>
  <si>
    <t>Аскарбекова</t>
  </si>
  <si>
    <t>Сабина</t>
  </si>
  <si>
    <t>Бушкова</t>
  </si>
  <si>
    <t>Бязров</t>
  </si>
  <si>
    <t>Алан</t>
  </si>
  <si>
    <t>Добровольский</t>
  </si>
  <si>
    <t>Яромир</t>
  </si>
  <si>
    <t>Древаль</t>
  </si>
  <si>
    <t>Золотова</t>
  </si>
  <si>
    <t>Карпов</t>
  </si>
  <si>
    <t>Коротаева</t>
  </si>
  <si>
    <t>Кривенков</t>
  </si>
  <si>
    <t>Кривченко</t>
  </si>
  <si>
    <t>Наталья</t>
  </si>
  <si>
    <t>Кукушкин</t>
  </si>
  <si>
    <t>Курдюков</t>
  </si>
  <si>
    <t>Лышнов</t>
  </si>
  <si>
    <t>Мистрюкова</t>
  </si>
  <si>
    <t>Мун</t>
  </si>
  <si>
    <t>Пономарчук</t>
  </si>
  <si>
    <t>Филякин</t>
  </si>
  <si>
    <t>Шелестова</t>
  </si>
  <si>
    <t>Шилко</t>
  </si>
  <si>
    <t>Артамонова</t>
  </si>
  <si>
    <t>Ярослава</t>
  </si>
  <si>
    <t>Завалишина</t>
  </si>
  <si>
    <t>Кадников</t>
  </si>
  <si>
    <t>Климентий</t>
  </si>
  <si>
    <t>Храмцова</t>
  </si>
  <si>
    <t>Санина</t>
  </si>
  <si>
    <t>Белоногов</t>
  </si>
  <si>
    <t>Гудков</t>
  </si>
  <si>
    <t>Добровольская</t>
  </si>
  <si>
    <t>Лада</t>
  </si>
  <si>
    <t>Закиров</t>
  </si>
  <si>
    <t>Янис</t>
  </si>
  <si>
    <t>Карачев</t>
  </si>
  <si>
    <t>Кирпичев</t>
  </si>
  <si>
    <t>Елисей</t>
  </si>
  <si>
    <t>Клёцкин</t>
  </si>
  <si>
    <t>Ротфорт</t>
  </si>
  <si>
    <t>Давид</t>
  </si>
  <si>
    <t>Татарников</t>
  </si>
  <si>
    <t>Артемий</t>
  </si>
  <si>
    <t>Чекина</t>
  </si>
  <si>
    <t>Класс</t>
  </si>
  <si>
    <t>Акмаева</t>
  </si>
  <si>
    <t>Архипова</t>
  </si>
  <si>
    <t>Божков</t>
  </si>
  <si>
    <t>Верный</t>
  </si>
  <si>
    <t>Киселева</t>
  </si>
  <si>
    <t>Коршунова</t>
  </si>
  <si>
    <t>Кузнецов</t>
  </si>
  <si>
    <t xml:space="preserve">Мельников </t>
  </si>
  <si>
    <t xml:space="preserve">Виктор </t>
  </si>
  <si>
    <t>Сидорова</t>
  </si>
  <si>
    <t>Эшонов</t>
  </si>
  <si>
    <t>Амир</t>
  </si>
  <si>
    <t>Дементий</t>
  </si>
  <si>
    <t>Бобровская</t>
  </si>
  <si>
    <t>Габитов</t>
  </si>
  <si>
    <t>Любовь</t>
  </si>
  <si>
    <t>Исаев</t>
  </si>
  <si>
    <t>Айана</t>
  </si>
  <si>
    <t>Литвинов</t>
  </si>
  <si>
    <t>Царегородцева</t>
  </si>
  <si>
    <t>Ярчевский</t>
  </si>
  <si>
    <t>Желтова</t>
  </si>
  <si>
    <t>Коновалова</t>
  </si>
  <si>
    <t>Мельникова</t>
  </si>
  <si>
    <t>Расстегаев</t>
  </si>
  <si>
    <t>Дамиан</t>
  </si>
  <si>
    <t>Сеферян</t>
  </si>
  <si>
    <t>Вардан</t>
  </si>
  <si>
    <t>Силютин</t>
  </si>
  <si>
    <t>Тер-Оганесьян</t>
  </si>
  <si>
    <t>Усачев</t>
  </si>
  <si>
    <t>Адамлюк</t>
  </si>
  <si>
    <t>Бормотов</t>
  </si>
  <si>
    <t>Голикова</t>
  </si>
  <si>
    <t>Кудряшова</t>
  </si>
  <si>
    <t>Ласкина</t>
  </si>
  <si>
    <t>Лейкина</t>
  </si>
  <si>
    <t>Ревельская</t>
  </si>
  <si>
    <t>Рылев</t>
  </si>
  <si>
    <t>Савинкова</t>
  </si>
  <si>
    <t>Султанов</t>
  </si>
  <si>
    <t>Точилкин</t>
  </si>
  <si>
    <t>Яркин</t>
  </si>
  <si>
    <t>Яшенина</t>
  </si>
  <si>
    <t>Кащеев</t>
  </si>
  <si>
    <t>Варнавская</t>
  </si>
  <si>
    <t>Галиев</t>
  </si>
  <si>
    <t>Арслан</t>
  </si>
  <si>
    <t>Фирсов</t>
  </si>
  <si>
    <t xml:space="preserve">Желтов </t>
  </si>
  <si>
    <t>Израйлит</t>
  </si>
  <si>
    <t>Маникин</t>
  </si>
  <si>
    <t>Маслова</t>
  </si>
  <si>
    <t>Чусовитин</t>
  </si>
  <si>
    <t>Бочарова</t>
  </si>
  <si>
    <t>Вальтер</t>
  </si>
  <si>
    <t>Осиновский</t>
  </si>
  <si>
    <t>Чаплыгин</t>
  </si>
  <si>
    <t>Шелковкина</t>
  </si>
  <si>
    <t>Вишневский</t>
  </si>
  <si>
    <t>Кононов</t>
  </si>
  <si>
    <t>Мартынова</t>
  </si>
  <si>
    <t>Никоноров</t>
  </si>
  <si>
    <t>Торосян</t>
  </si>
  <si>
    <t xml:space="preserve">Артём </t>
  </si>
  <si>
    <t>Шевченко</t>
  </si>
  <si>
    <t>Афонина</t>
  </si>
  <si>
    <t>Богатова</t>
  </si>
  <si>
    <t>Таисия</t>
  </si>
  <si>
    <t>Булавин</t>
  </si>
  <si>
    <t>Денисенко</t>
  </si>
  <si>
    <t>Дмитроченко</t>
  </si>
  <si>
    <t>Илушка</t>
  </si>
  <si>
    <t>Манжер</t>
  </si>
  <si>
    <t>Доминик</t>
  </si>
  <si>
    <t>Московкин</t>
  </si>
  <si>
    <t>Никонорова</t>
  </si>
  <si>
    <t>Рябов</t>
  </si>
  <si>
    <t>Селецкий</t>
  </si>
  <si>
    <t>Феликс</t>
  </si>
  <si>
    <t>Якушева</t>
  </si>
  <si>
    <t>Важнёв</t>
  </si>
  <si>
    <t>Гоцко</t>
  </si>
  <si>
    <t>Зарщикова</t>
  </si>
  <si>
    <t>Влада</t>
  </si>
  <si>
    <t>Комраков</t>
  </si>
  <si>
    <t>Лаптев</t>
  </si>
  <si>
    <t>Матлыгина</t>
  </si>
  <si>
    <t>Митяева</t>
  </si>
  <si>
    <t>Сланов</t>
  </si>
  <si>
    <t>Шегусова</t>
  </si>
  <si>
    <t>Юможапова</t>
  </si>
  <si>
    <t>Анцупова</t>
  </si>
  <si>
    <t>Емельянова</t>
  </si>
  <si>
    <t>Жарковская</t>
  </si>
  <si>
    <t>Земляков</t>
  </si>
  <si>
    <t>Зенов</t>
  </si>
  <si>
    <t>Комагоров</t>
  </si>
  <si>
    <t>Корнякова</t>
  </si>
  <si>
    <t>Лященко</t>
  </si>
  <si>
    <t>Антон</t>
  </si>
  <si>
    <t>Маркин</t>
  </si>
  <si>
    <t>Миронова</t>
  </si>
  <si>
    <t>Сотников</t>
  </si>
  <si>
    <t>Шаталова</t>
  </si>
  <si>
    <t>Аксенчук</t>
  </si>
  <si>
    <t>Алпеева</t>
  </si>
  <si>
    <t>Горбушин</t>
  </si>
  <si>
    <t>Грицюк</t>
  </si>
  <si>
    <t>Захарченко</t>
  </si>
  <si>
    <t>Карамова</t>
  </si>
  <si>
    <t>Лиана</t>
  </si>
  <si>
    <t>Киреев</t>
  </si>
  <si>
    <t>Крепешева</t>
  </si>
  <si>
    <t>Мавликаев</t>
  </si>
  <si>
    <t>Мугаллимова</t>
  </si>
  <si>
    <t>Людмила</t>
  </si>
  <si>
    <t>Насирова</t>
  </si>
  <si>
    <t>Джамила</t>
  </si>
  <si>
    <t>Сластин</t>
  </si>
  <si>
    <t>Спиркина</t>
  </si>
  <si>
    <t>Хуринова</t>
  </si>
  <si>
    <t>Чолкован</t>
  </si>
  <si>
    <t>Шмидт</t>
  </si>
  <si>
    <t>Эгиев</t>
  </si>
  <si>
    <t>Людмида</t>
  </si>
  <si>
    <t>Кузяева</t>
  </si>
  <si>
    <t>Немова</t>
  </si>
  <si>
    <t>Тишкина</t>
  </si>
  <si>
    <t>Хлебникова</t>
  </si>
  <si>
    <t>Шабанова</t>
  </si>
  <si>
    <t>Бобылев</t>
  </si>
  <si>
    <t>Анчукова</t>
  </si>
  <si>
    <t>Макарова</t>
  </si>
  <si>
    <t>Малашкеевич</t>
  </si>
  <si>
    <t>Станислав Михайлович</t>
  </si>
  <si>
    <t>Шапошникова</t>
  </si>
  <si>
    <t>Горбачева</t>
  </si>
  <si>
    <t>Палагина</t>
  </si>
  <si>
    <t>Комаров</t>
  </si>
  <si>
    <t>Семен</t>
  </si>
  <si>
    <t>Черенков</t>
  </si>
  <si>
    <t>Мартынов</t>
  </si>
  <si>
    <t>Низовский</t>
  </si>
  <si>
    <t>Куртасова</t>
  </si>
  <si>
    <t>Иванна</t>
  </si>
  <si>
    <t>мат</t>
  </si>
  <si>
    <t>физ угл</t>
  </si>
  <si>
    <t>физ осн</t>
  </si>
  <si>
    <t>физ макс</t>
  </si>
  <si>
    <t>хим</t>
  </si>
  <si>
    <t>био</t>
  </si>
  <si>
    <t>инф</t>
  </si>
  <si>
    <t>сумма</t>
  </si>
  <si>
    <t>счет</t>
  </si>
  <si>
    <t>англ</t>
  </si>
  <si>
    <t>геогр</t>
  </si>
  <si>
    <t>зач мат</t>
  </si>
  <si>
    <t>зач физ</t>
  </si>
  <si>
    <t>зач хим</t>
  </si>
  <si>
    <t>зач био</t>
  </si>
  <si>
    <t>зач инф</t>
  </si>
  <si>
    <t>зачетов</t>
  </si>
  <si>
    <t>сумма по 3 лучшим</t>
  </si>
  <si>
    <t>решение</t>
  </si>
  <si>
    <t>льгота ДисК</t>
  </si>
  <si>
    <t>оплачено</t>
  </si>
  <si>
    <t>&gt;=50</t>
  </si>
  <si>
    <t>&gt;45</t>
  </si>
  <si>
    <t>&gt;40</t>
  </si>
  <si>
    <t>&gt;=60</t>
  </si>
  <si>
    <t>физ</t>
  </si>
  <si>
    <t>&gt;=48</t>
  </si>
  <si>
    <t>&gt;=45</t>
  </si>
  <si>
    <t>&gt;35</t>
  </si>
  <si>
    <t>&gt;=35</t>
  </si>
  <si>
    <t>&gt;=40</t>
  </si>
  <si>
    <t>перевод на 2 семестр ЗШ</t>
  </si>
  <si>
    <t>оплачен 1 предмет</t>
  </si>
  <si>
    <t>отказ</t>
  </si>
  <si>
    <t>физ олим</t>
  </si>
  <si>
    <t>хим за 11 кл</t>
  </si>
  <si>
    <t xml:space="preserve">Артамонов </t>
  </si>
  <si>
    <t>оплачено 4 предмета</t>
  </si>
  <si>
    <t>оплачено 2 предмета</t>
  </si>
  <si>
    <t>Чувашова</t>
  </si>
  <si>
    <t>Бирюков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</si>
</sst>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1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128"/>
    </font>
    <font>
      <sz val="10"/>
      <color theme="0" tint="-0.34998626667073579"/>
      <name val="arial"/>
      <family val="2"/>
    </font>
    <font>
      <b/>
      <sz val="10"/>
      <name val="arial"/>
      <family val="2"/>
      <charset val="204"/>
    </font>
    <font>
      <sz val="11"/>
      <color theme="0" tint="-0.34998626667073579"/>
      <name val="Calibri"/>
      <family val="2"/>
      <charset val="204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2" fillId="0" borderId="0"/>
    <xf numFmtId="0" fontId="8" fillId="0" borderId="0"/>
  </cellStyleXfs>
  <cellXfs count="69">
    <xf numFmtId="0" fontId="0" fillId="0" borderId="0" xfId="0"/>
    <xf numFmtId="0" fontId="0" fillId="0" borderId="1" xfId="0" applyFont="1" applyFill="1" applyBorder="1"/>
    <xf numFmtId="0" fontId="0" fillId="0" borderId="1" xfId="0" applyFill="1" applyBorder="1"/>
    <xf numFmtId="0" fontId="0" fillId="0" borderId="0" xfId="0" applyFont="1" applyFill="1" applyBorder="1"/>
    <xf numFmtId="0" fontId="5" fillId="0" borderId="1" xfId="0" applyFont="1" applyFill="1" applyBorder="1"/>
    <xf numFmtId="0" fontId="4" fillId="0" borderId="1" xfId="0" applyFont="1" applyFill="1" applyBorder="1"/>
    <xf numFmtId="0" fontId="1" fillId="0" borderId="1" xfId="0" applyFont="1" applyBorder="1"/>
    <xf numFmtId="0" fontId="0" fillId="0" borderId="1" xfId="0" applyFont="1" applyBorder="1" applyAlignment="1">
      <alignment wrapText="1"/>
    </xf>
    <xf numFmtId="0" fontId="3" fillId="0" borderId="1" xfId="0" applyFont="1" applyBorder="1" applyAlignment="1"/>
    <xf numFmtId="0" fontId="0" fillId="0" borderId="1" xfId="0" applyBorder="1"/>
    <xf numFmtId="0" fontId="0" fillId="0" borderId="2" xfId="0" applyFont="1" applyFill="1" applyBorder="1"/>
    <xf numFmtId="0" fontId="0" fillId="0" borderId="1" xfId="0" applyFont="1" applyBorder="1"/>
    <xf numFmtId="0" fontId="1" fillId="0" borderId="1" xfId="0" applyFont="1" applyFill="1" applyBorder="1"/>
    <xf numFmtId="0" fontId="0" fillId="0" borderId="0" xfId="0" applyFill="1" applyBorder="1"/>
    <xf numFmtId="0" fontId="0" fillId="0" borderId="0" xfId="0" applyFill="1"/>
    <xf numFmtId="0" fontId="3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3" xfId="0" applyFill="1" applyBorder="1"/>
    <xf numFmtId="0" fontId="1" fillId="0" borderId="4" xfId="0" applyFont="1" applyFill="1" applyBorder="1"/>
    <xf numFmtId="0" fontId="0" fillId="0" borderId="1" xfId="1" applyFont="1" applyBorder="1"/>
    <xf numFmtId="0" fontId="5" fillId="0" borderId="1" xfId="2" applyFont="1" applyBorder="1"/>
    <xf numFmtId="0" fontId="7" fillId="0" borderId="1" xfId="1" applyFont="1" applyBorder="1" applyAlignment="1"/>
    <xf numFmtId="0" fontId="5" fillId="0" borderId="1" xfId="2" applyFont="1" applyFill="1" applyBorder="1"/>
    <xf numFmtId="0" fontId="0" fillId="0" borderId="1" xfId="1" applyFont="1" applyFill="1" applyBorder="1"/>
    <xf numFmtId="0" fontId="5" fillId="0" borderId="1" xfId="3" applyFont="1" applyBorder="1"/>
    <xf numFmtId="0" fontId="7" fillId="0" borderId="1" xfId="1" applyFont="1" applyFill="1" applyBorder="1" applyAlignment="1"/>
    <xf numFmtId="0" fontId="5" fillId="0" borderId="1" xfId="3" applyFont="1" applyFill="1" applyBorder="1"/>
    <xf numFmtId="0" fontId="5" fillId="0" borderId="1" xfId="0" applyFont="1" applyFill="1" applyBorder="1" applyAlignment="1">
      <alignment horizontal="left"/>
    </xf>
    <xf numFmtId="1" fontId="5" fillId="0" borderId="1" xfId="0" applyNumberFormat="1" applyFont="1" applyFill="1" applyBorder="1"/>
    <xf numFmtId="0" fontId="0" fillId="3" borderId="0" xfId="0" applyFill="1"/>
    <xf numFmtId="1" fontId="0" fillId="0" borderId="0" xfId="0" applyNumberFormat="1" applyFill="1"/>
    <xf numFmtId="1" fontId="9" fillId="0" borderId="3" xfId="0" applyNumberFormat="1" applyFont="1" applyFill="1" applyBorder="1" applyAlignment="1">
      <alignment wrapText="1"/>
    </xf>
    <xf numFmtId="1" fontId="0" fillId="0" borderId="3" xfId="0" applyNumberFormat="1" applyFill="1" applyBorder="1" applyAlignment="1">
      <alignment wrapText="1"/>
    </xf>
    <xf numFmtId="1" fontId="0" fillId="0" borderId="3" xfId="0" applyNumberFormat="1" applyFill="1" applyBorder="1"/>
    <xf numFmtId="1" fontId="10" fillId="0" borderId="3" xfId="0" applyNumberFormat="1" applyFont="1" applyFill="1" applyBorder="1"/>
    <xf numFmtId="0" fontId="10" fillId="0" borderId="3" xfId="0" applyFont="1" applyFill="1" applyBorder="1"/>
    <xf numFmtId="1" fontId="10" fillId="0" borderId="3" xfId="0" applyNumberFormat="1" applyFont="1" applyFill="1" applyBorder="1" applyAlignment="1">
      <alignment wrapText="1"/>
    </xf>
    <xf numFmtId="1" fontId="0" fillId="0" borderId="1" xfId="0" applyNumberFormat="1" applyFill="1" applyBorder="1"/>
    <xf numFmtId="1" fontId="11" fillId="0" borderId="1" xfId="0" applyNumberFormat="1" applyFont="1" applyFill="1" applyBorder="1"/>
    <xf numFmtId="1" fontId="0" fillId="0" borderId="1" xfId="0" applyNumberFormat="1" applyFont="1" applyFill="1" applyBorder="1"/>
    <xf numFmtId="0" fontId="0" fillId="4" borderId="1" xfId="0" applyFill="1" applyBorder="1"/>
    <xf numFmtId="0" fontId="0" fillId="5" borderId="1" xfId="0" applyFill="1" applyBorder="1"/>
    <xf numFmtId="1" fontId="11" fillId="0" borderId="0" xfId="0" applyNumberFormat="1" applyFont="1" applyFill="1"/>
    <xf numFmtId="0" fontId="0" fillId="0" borderId="0" xfId="0" applyFont="1"/>
    <xf numFmtId="0" fontId="12" fillId="0" borderId="1" xfId="0" applyFont="1" applyBorder="1" applyAlignment="1">
      <alignment horizontal="right" wrapText="1"/>
    </xf>
    <xf numFmtId="0" fontId="0" fillId="3" borderId="1" xfId="0" applyFill="1" applyBorder="1"/>
    <xf numFmtId="0" fontId="5" fillId="3" borderId="1" xfId="0" applyFont="1" applyFill="1" applyBorder="1"/>
    <xf numFmtId="0" fontId="0" fillId="3" borderId="1" xfId="0" applyFont="1" applyFill="1" applyBorder="1"/>
    <xf numFmtId="1" fontId="5" fillId="3" borderId="1" xfId="0" applyNumberFormat="1" applyFont="1" applyFill="1" applyBorder="1"/>
    <xf numFmtId="0" fontId="12" fillId="0" borderId="1" xfId="0" applyFont="1" applyFill="1" applyBorder="1" applyAlignment="1">
      <alignment horizontal="right" wrapText="1"/>
    </xf>
    <xf numFmtId="1" fontId="0" fillId="0" borderId="5" xfId="0" applyNumberFormat="1" applyFont="1" applyFill="1" applyBorder="1"/>
    <xf numFmtId="1" fontId="0" fillId="0" borderId="2" xfId="0" applyNumberFormat="1" applyFill="1" applyBorder="1"/>
    <xf numFmtId="0" fontId="12" fillId="0" borderId="3" xfId="0" applyFont="1" applyBorder="1" applyAlignment="1">
      <alignment horizontal="right" wrapText="1"/>
    </xf>
    <xf numFmtId="0" fontId="0" fillId="2" borderId="1" xfId="0" applyFill="1" applyBorder="1"/>
    <xf numFmtId="0" fontId="0" fillId="0" borderId="5" xfId="0" applyFill="1" applyBorder="1"/>
    <xf numFmtId="0" fontId="0" fillId="0" borderId="5" xfId="0" applyFont="1" applyFill="1" applyBorder="1"/>
    <xf numFmtId="1" fontId="0" fillId="0" borderId="3" xfId="0" applyNumberFormat="1" applyFont="1" applyFill="1" applyBorder="1"/>
    <xf numFmtId="1" fontId="6" fillId="0" borderId="1" xfId="0" applyNumberFormat="1" applyFont="1" applyBorder="1"/>
    <xf numFmtId="1" fontId="2" fillId="0" borderId="1" xfId="0" applyNumberFormat="1" applyFont="1" applyFill="1" applyBorder="1"/>
    <xf numFmtId="1" fontId="6" fillId="0" borderId="1" xfId="0" applyNumberFormat="1" applyFont="1" applyFill="1" applyBorder="1"/>
    <xf numFmtId="0" fontId="0" fillId="6" borderId="0" xfId="0" applyFill="1"/>
    <xf numFmtId="0" fontId="0" fillId="4" borderId="1" xfId="0" applyFont="1" applyFill="1" applyBorder="1"/>
    <xf numFmtId="0" fontId="0" fillId="0" borderId="3" xfId="1" applyFont="1" applyBorder="1"/>
    <xf numFmtId="1" fontId="0" fillId="0" borderId="0" xfId="0" applyNumberFormat="1" applyFill="1" applyBorder="1"/>
    <xf numFmtId="0" fontId="0" fillId="7" borderId="1" xfId="0" applyFill="1" applyBorder="1"/>
    <xf numFmtId="1" fontId="0" fillId="5" borderId="1" xfId="0" applyNumberFormat="1" applyFill="1" applyBorder="1"/>
    <xf numFmtId="0" fontId="12" fillId="5" borderId="1" xfId="0" applyFont="1" applyFill="1" applyBorder="1" applyAlignment="1">
      <alignment horizontal="right" wrapText="1"/>
    </xf>
    <xf numFmtId="0" fontId="0" fillId="5" borderId="5" xfId="0" applyFill="1" applyBorder="1"/>
    <xf numFmtId="0" fontId="5" fillId="3" borderId="4" xfId="0" applyFont="1" applyFill="1" applyBorder="1"/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6"/>
  <sheetViews>
    <sheetView workbookViewId="0">
      <selection activeCell="F10" sqref="F10"/>
    </sheetView>
  </sheetViews>
  <sheetFormatPr defaultRowHeight="14.4"/>
  <cols>
    <col min="1" max="1" width="12.6640625" customWidth="1"/>
    <col min="3" max="3" width="6.5546875" customWidth="1"/>
    <col min="4" max="4" width="8.88671875" style="43"/>
    <col min="6" max="6" width="18.5546875" customWidth="1"/>
  </cols>
  <sheetData>
    <row r="1" spans="1:39">
      <c r="A1" s="6" t="s">
        <v>2</v>
      </c>
      <c r="B1" s="6" t="s">
        <v>3</v>
      </c>
      <c r="C1" s="6" t="s">
        <v>552</v>
      </c>
      <c r="D1" s="12" t="s">
        <v>699</v>
      </c>
      <c r="E1" s="18" t="s">
        <v>704</v>
      </c>
    </row>
    <row r="2" spans="1:39">
      <c r="A2" s="27" t="s">
        <v>537</v>
      </c>
      <c r="B2" s="4" t="s">
        <v>46</v>
      </c>
      <c r="C2" s="28">
        <v>2</v>
      </c>
      <c r="D2" s="11"/>
    </row>
    <row r="3" spans="1:39">
      <c r="A3" s="4" t="s">
        <v>538</v>
      </c>
      <c r="B3" s="4" t="s">
        <v>1</v>
      </c>
      <c r="C3" s="28">
        <v>2</v>
      </c>
      <c r="D3" s="11">
        <v>73</v>
      </c>
      <c r="F3" s="53" t="s">
        <v>719</v>
      </c>
    </row>
    <row r="4" spans="1:39">
      <c r="A4" s="4" t="s">
        <v>539</v>
      </c>
      <c r="B4" s="4" t="s">
        <v>540</v>
      </c>
      <c r="C4" s="28">
        <v>2</v>
      </c>
      <c r="D4" s="11">
        <v>71</v>
      </c>
      <c r="F4" s="53" t="s">
        <v>719</v>
      </c>
    </row>
    <row r="5" spans="1:39">
      <c r="A5" s="4" t="s">
        <v>541</v>
      </c>
      <c r="B5" s="4" t="s">
        <v>542</v>
      </c>
      <c r="C5" s="28">
        <v>2</v>
      </c>
      <c r="D5" s="44">
        <v>50</v>
      </c>
      <c r="F5" s="53" t="s">
        <v>719</v>
      </c>
    </row>
    <row r="6" spans="1:39">
      <c r="A6" s="5" t="s">
        <v>543</v>
      </c>
      <c r="B6" s="4" t="s">
        <v>347</v>
      </c>
      <c r="C6" s="28">
        <v>2</v>
      </c>
      <c r="D6" s="44">
        <v>54</v>
      </c>
      <c r="F6" s="53" t="s">
        <v>719</v>
      </c>
    </row>
    <row r="7" spans="1:39">
      <c r="A7" s="4" t="s">
        <v>544</v>
      </c>
      <c r="B7" s="4" t="s">
        <v>545</v>
      </c>
      <c r="C7" s="28">
        <v>2</v>
      </c>
      <c r="D7" s="44">
        <v>70</v>
      </c>
      <c r="F7" s="53" t="s">
        <v>719</v>
      </c>
    </row>
    <row r="8" spans="1:39">
      <c r="A8" s="4" t="s">
        <v>546</v>
      </c>
      <c r="B8" s="4" t="s">
        <v>165</v>
      </c>
      <c r="C8" s="28">
        <v>2</v>
      </c>
      <c r="D8" s="44">
        <v>63</v>
      </c>
      <c r="F8" s="53" t="s">
        <v>719</v>
      </c>
    </row>
    <row r="9" spans="1:39">
      <c r="A9" s="4" t="s">
        <v>83</v>
      </c>
      <c r="B9" s="4" t="s">
        <v>423</v>
      </c>
      <c r="C9" s="28">
        <v>2</v>
      </c>
      <c r="D9" s="44">
        <v>62</v>
      </c>
      <c r="F9" s="53" t="s">
        <v>719</v>
      </c>
    </row>
    <row r="10" spans="1:39">
      <c r="A10" s="4" t="s">
        <v>547</v>
      </c>
      <c r="B10" s="4" t="s">
        <v>548</v>
      </c>
      <c r="C10" s="28">
        <v>2</v>
      </c>
      <c r="D10" s="44">
        <v>51</v>
      </c>
      <c r="F10" s="53" t="s">
        <v>719</v>
      </c>
    </row>
    <row r="11" spans="1:39">
      <c r="A11" s="4" t="s">
        <v>549</v>
      </c>
      <c r="B11" s="4" t="s">
        <v>550</v>
      </c>
      <c r="C11" s="28">
        <v>2</v>
      </c>
      <c r="D11" s="44">
        <v>63</v>
      </c>
      <c r="F11" s="53" t="s">
        <v>719</v>
      </c>
    </row>
    <row r="12" spans="1:39">
      <c r="A12" s="4" t="s">
        <v>551</v>
      </c>
      <c r="B12" s="4" t="s">
        <v>60</v>
      </c>
      <c r="C12" s="28">
        <v>2</v>
      </c>
      <c r="D12" s="44">
        <v>43</v>
      </c>
    </row>
    <row r="13" spans="1:39" s="29" customFormat="1">
      <c r="A13" s="46" t="s">
        <v>599</v>
      </c>
      <c r="B13" s="45" t="s">
        <v>600</v>
      </c>
      <c r="C13" s="45">
        <v>2</v>
      </c>
      <c r="D13" s="47">
        <v>14</v>
      </c>
      <c r="F13" s="53" t="s">
        <v>719</v>
      </c>
    </row>
    <row r="14" spans="1:39">
      <c r="A14" s="4" t="s">
        <v>691</v>
      </c>
      <c r="B14" s="2" t="s">
        <v>64</v>
      </c>
      <c r="C14" s="2">
        <v>2</v>
      </c>
      <c r="D14" s="1"/>
      <c r="E14" s="14"/>
      <c r="F14" s="53" t="s">
        <v>719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</row>
    <row r="16" spans="1:39">
      <c r="A16" s="4" t="s">
        <v>553</v>
      </c>
      <c r="B16" s="4" t="s">
        <v>285</v>
      </c>
      <c r="C16" s="28">
        <v>3</v>
      </c>
      <c r="D16" s="44">
        <v>86</v>
      </c>
      <c r="F16" s="53" t="s">
        <v>719</v>
      </c>
    </row>
    <row r="17" spans="1:39">
      <c r="A17" s="4" t="s">
        <v>554</v>
      </c>
      <c r="B17" s="4" t="s">
        <v>35</v>
      </c>
      <c r="C17" s="28">
        <v>3</v>
      </c>
      <c r="D17" s="44">
        <v>51</v>
      </c>
      <c r="F17" s="53" t="s">
        <v>719</v>
      </c>
    </row>
    <row r="18" spans="1:39">
      <c r="A18" s="4" t="s">
        <v>555</v>
      </c>
      <c r="B18" s="4" t="s">
        <v>55</v>
      </c>
      <c r="C18" s="28">
        <v>3</v>
      </c>
      <c r="D18" s="44">
        <v>57</v>
      </c>
      <c r="F18" s="53" t="s">
        <v>719</v>
      </c>
    </row>
    <row r="19" spans="1:39">
      <c r="A19" s="4" t="s">
        <v>556</v>
      </c>
      <c r="B19" s="4" t="s">
        <v>80</v>
      </c>
      <c r="C19" s="28">
        <v>3</v>
      </c>
      <c r="D19" s="44">
        <v>57</v>
      </c>
    </row>
    <row r="20" spans="1:39">
      <c r="A20" s="4" t="s">
        <v>557</v>
      </c>
      <c r="B20" s="4" t="s">
        <v>50</v>
      </c>
      <c r="C20" s="28">
        <v>3</v>
      </c>
      <c r="D20" s="44">
        <v>63</v>
      </c>
    </row>
    <row r="21" spans="1:39">
      <c r="A21" s="4" t="s">
        <v>558</v>
      </c>
      <c r="B21" s="4" t="s">
        <v>93</v>
      </c>
      <c r="C21" s="28">
        <v>3</v>
      </c>
      <c r="D21" s="44">
        <v>47</v>
      </c>
      <c r="F21" s="53" t="s">
        <v>719</v>
      </c>
    </row>
    <row r="22" spans="1:39">
      <c r="A22" s="4" t="s">
        <v>559</v>
      </c>
      <c r="B22" s="4" t="s">
        <v>55</v>
      </c>
      <c r="C22" s="28">
        <v>3</v>
      </c>
      <c r="D22" s="44">
        <v>0</v>
      </c>
    </row>
    <row r="23" spans="1:39">
      <c r="A23" s="4" t="s">
        <v>560</v>
      </c>
      <c r="B23" s="4" t="s">
        <v>128</v>
      </c>
      <c r="C23" s="28">
        <v>3</v>
      </c>
      <c r="D23" s="44">
        <v>73</v>
      </c>
      <c r="F23" s="53" t="s">
        <v>719</v>
      </c>
    </row>
    <row r="24" spans="1:39">
      <c r="A24" s="4" t="s">
        <v>476</v>
      </c>
      <c r="B24" s="4" t="s">
        <v>561</v>
      </c>
      <c r="C24" s="28">
        <v>3</v>
      </c>
      <c r="D24" s="44">
        <v>0</v>
      </c>
    </row>
    <row r="25" spans="1:39">
      <c r="A25" s="4" t="s">
        <v>56</v>
      </c>
      <c r="B25" s="4" t="s">
        <v>245</v>
      </c>
      <c r="C25" s="28">
        <v>3</v>
      </c>
      <c r="D25" s="44">
        <v>14</v>
      </c>
    </row>
    <row r="26" spans="1:39">
      <c r="A26" s="4" t="s">
        <v>562</v>
      </c>
      <c r="B26" s="4" t="s">
        <v>68</v>
      </c>
      <c r="C26" s="28">
        <v>3</v>
      </c>
      <c r="D26" s="44">
        <v>99</v>
      </c>
      <c r="F26" s="53" t="s">
        <v>719</v>
      </c>
    </row>
    <row r="27" spans="1:39">
      <c r="A27" s="1" t="s">
        <v>563</v>
      </c>
      <c r="B27" s="1" t="s">
        <v>564</v>
      </c>
      <c r="C27" s="28">
        <v>3</v>
      </c>
      <c r="D27" s="44">
        <v>62</v>
      </c>
      <c r="F27" s="53" t="s">
        <v>719</v>
      </c>
    </row>
    <row r="28" spans="1:39" s="29" customFormat="1">
      <c r="A28" s="46" t="s">
        <v>601</v>
      </c>
      <c r="B28" s="46" t="s">
        <v>201</v>
      </c>
      <c r="C28" s="48">
        <v>3</v>
      </c>
      <c r="D28" s="47"/>
    </row>
    <row r="29" spans="1:39" s="14" customFormat="1">
      <c r="A29" s="4" t="s">
        <v>692</v>
      </c>
      <c r="B29" s="2" t="s">
        <v>693</v>
      </c>
      <c r="C29" s="2">
        <v>3</v>
      </c>
      <c r="D29" s="49">
        <v>20</v>
      </c>
      <c r="E29"/>
      <c r="F29" s="53" t="s">
        <v>719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1" spans="1:39">
      <c r="A31" s="4" t="s">
        <v>6</v>
      </c>
      <c r="B31" s="4" t="s">
        <v>565</v>
      </c>
      <c r="C31" s="28">
        <v>4</v>
      </c>
      <c r="D31" s="44">
        <v>65</v>
      </c>
      <c r="F31" s="53" t="s">
        <v>719</v>
      </c>
    </row>
    <row r="32" spans="1:39">
      <c r="A32" s="4" t="s">
        <v>566</v>
      </c>
      <c r="B32" s="4" t="s">
        <v>297</v>
      </c>
      <c r="C32" s="28">
        <v>4</v>
      </c>
      <c r="D32" s="44">
        <v>34</v>
      </c>
    </row>
    <row r="33" spans="1:6">
      <c r="A33" s="4" t="s">
        <v>567</v>
      </c>
      <c r="B33" s="4" t="s">
        <v>201</v>
      </c>
      <c r="C33" s="28">
        <v>4</v>
      </c>
      <c r="D33" s="44">
        <v>35</v>
      </c>
    </row>
    <row r="34" spans="1:6">
      <c r="A34" s="4" t="s">
        <v>103</v>
      </c>
      <c r="B34" s="4" t="s">
        <v>568</v>
      </c>
      <c r="C34" s="28">
        <v>4</v>
      </c>
      <c r="D34" s="44">
        <v>28</v>
      </c>
    </row>
    <row r="35" spans="1:6">
      <c r="A35" s="27" t="s">
        <v>569</v>
      </c>
      <c r="B35" s="4" t="s">
        <v>33</v>
      </c>
      <c r="C35" s="28">
        <v>4</v>
      </c>
      <c r="D35" s="44">
        <v>30</v>
      </c>
    </row>
    <row r="36" spans="1:6">
      <c r="A36" s="4" t="s">
        <v>461</v>
      </c>
      <c r="B36" s="4" t="s">
        <v>570</v>
      </c>
      <c r="C36" s="28">
        <v>4</v>
      </c>
      <c r="D36" s="44">
        <v>78</v>
      </c>
      <c r="F36" s="53" t="s">
        <v>719</v>
      </c>
    </row>
    <row r="37" spans="1:6">
      <c r="A37" s="4" t="s">
        <v>571</v>
      </c>
      <c r="B37" s="4" t="s">
        <v>49</v>
      </c>
      <c r="C37" s="28">
        <v>4</v>
      </c>
      <c r="D37" s="44">
        <v>56</v>
      </c>
    </row>
    <row r="38" spans="1:6">
      <c r="A38" s="4" t="s">
        <v>572</v>
      </c>
      <c r="B38" s="4" t="s">
        <v>488</v>
      </c>
      <c r="C38" s="28">
        <v>4</v>
      </c>
      <c r="D38" s="44">
        <v>56</v>
      </c>
    </row>
    <row r="39" spans="1:6">
      <c r="A39" s="4" t="s">
        <v>573</v>
      </c>
      <c r="B39" s="4" t="s">
        <v>201</v>
      </c>
      <c r="C39" s="28">
        <v>4</v>
      </c>
      <c r="D39" s="44">
        <v>80</v>
      </c>
      <c r="F39" s="53" t="s">
        <v>719</v>
      </c>
    </row>
    <row r="40" spans="1:6" s="29" customFormat="1">
      <c r="A40" s="46" t="s">
        <v>602</v>
      </c>
      <c r="B40" s="46" t="s">
        <v>245</v>
      </c>
      <c r="C40" s="45">
        <v>4</v>
      </c>
      <c r="D40" s="47">
        <v>14</v>
      </c>
    </row>
    <row r="41" spans="1:6" s="29" customFormat="1">
      <c r="A41" s="46" t="s">
        <v>603</v>
      </c>
      <c r="B41" s="46" t="s">
        <v>39</v>
      </c>
      <c r="C41" s="48">
        <v>4</v>
      </c>
      <c r="D41" s="47">
        <v>51</v>
      </c>
      <c r="F41" s="53" t="s">
        <v>719</v>
      </c>
    </row>
    <row r="42" spans="1:6" s="29" customFormat="1">
      <c r="A42" s="46" t="s">
        <v>604</v>
      </c>
      <c r="B42" s="46" t="s">
        <v>74</v>
      </c>
      <c r="C42" s="48">
        <v>4</v>
      </c>
      <c r="D42" s="47"/>
    </row>
    <row r="43" spans="1:6" s="29" customFormat="1">
      <c r="A43" s="46" t="s">
        <v>605</v>
      </c>
      <c r="B43" s="46" t="s">
        <v>64</v>
      </c>
      <c r="C43" s="48">
        <v>4</v>
      </c>
      <c r="D43" s="47">
        <v>59</v>
      </c>
      <c r="F43" s="53" t="s">
        <v>719</v>
      </c>
    </row>
    <row r="44" spans="1:6" s="29" customFormat="1">
      <c r="A44" s="47" t="s">
        <v>199</v>
      </c>
      <c r="B44" s="47" t="s">
        <v>371</v>
      </c>
      <c r="C44" s="48">
        <v>4</v>
      </c>
      <c r="D44" s="47">
        <v>59</v>
      </c>
      <c r="F44" s="53" t="s">
        <v>719</v>
      </c>
    </row>
    <row r="45" spans="1:6" s="29" customFormat="1">
      <c r="A45" s="46" t="s">
        <v>606</v>
      </c>
      <c r="B45" s="45" t="s">
        <v>97</v>
      </c>
      <c r="C45" s="45">
        <v>4</v>
      </c>
      <c r="D45" s="47"/>
      <c r="F45" s="53" t="s">
        <v>719</v>
      </c>
    </row>
    <row r="46" spans="1:6" s="14" customFormat="1">
      <c r="A46" s="4" t="s">
        <v>521</v>
      </c>
      <c r="B46" s="2" t="s">
        <v>653</v>
      </c>
      <c r="C46" s="2">
        <v>4</v>
      </c>
      <c r="D46" s="1"/>
      <c r="F46" s="53" t="s">
        <v>719</v>
      </c>
    </row>
    <row r="47" spans="1:6">
      <c r="A47" s="4" t="s">
        <v>694</v>
      </c>
      <c r="B47" s="2" t="s">
        <v>436</v>
      </c>
      <c r="C47" s="2">
        <v>4</v>
      </c>
      <c r="D47" s="11"/>
    </row>
    <row r="49" spans="1:6">
      <c r="A49" s="4" t="s">
        <v>574</v>
      </c>
      <c r="B49" s="4" t="s">
        <v>398</v>
      </c>
      <c r="C49" s="28">
        <v>5</v>
      </c>
      <c r="D49" s="44">
        <v>9</v>
      </c>
    </row>
    <row r="50" spans="1:6">
      <c r="A50" s="4" t="s">
        <v>575</v>
      </c>
      <c r="B50" s="4" t="s">
        <v>265</v>
      </c>
      <c r="C50" s="28">
        <v>5</v>
      </c>
      <c r="D50" s="44">
        <v>66</v>
      </c>
    </row>
    <row r="51" spans="1:6">
      <c r="A51" s="4" t="s">
        <v>576</v>
      </c>
      <c r="B51" s="4" t="s">
        <v>265</v>
      </c>
      <c r="C51" s="28">
        <v>5</v>
      </c>
      <c r="D51" s="44">
        <v>18</v>
      </c>
      <c r="F51" s="53" t="s">
        <v>719</v>
      </c>
    </row>
    <row r="52" spans="1:6">
      <c r="A52" s="4" t="s">
        <v>577</v>
      </c>
      <c r="B52" s="4" t="s">
        <v>578</v>
      </c>
      <c r="C52" s="28">
        <v>5</v>
      </c>
      <c r="D52" s="44">
        <v>30</v>
      </c>
      <c r="F52" s="53" t="s">
        <v>719</v>
      </c>
    </row>
    <row r="53" spans="1:6">
      <c r="A53" s="4" t="s">
        <v>579</v>
      </c>
      <c r="B53" s="4" t="s">
        <v>580</v>
      </c>
      <c r="C53" s="28">
        <v>5</v>
      </c>
      <c r="D53" s="44">
        <v>85</v>
      </c>
      <c r="F53" s="53" t="s">
        <v>719</v>
      </c>
    </row>
    <row r="54" spans="1:6">
      <c r="A54" s="4" t="s">
        <v>581</v>
      </c>
      <c r="B54" s="4" t="s">
        <v>49</v>
      </c>
      <c r="C54" s="28">
        <v>5</v>
      </c>
      <c r="D54" s="44">
        <v>10</v>
      </c>
    </row>
    <row r="55" spans="1:6">
      <c r="A55" s="1" t="s">
        <v>311</v>
      </c>
      <c r="B55" s="1" t="s">
        <v>245</v>
      </c>
      <c r="C55" s="28">
        <v>5</v>
      </c>
      <c r="D55" s="44">
        <v>44</v>
      </c>
    </row>
    <row r="56" spans="1:6">
      <c r="A56" s="4" t="s">
        <v>582</v>
      </c>
      <c r="B56" s="4" t="s">
        <v>1</v>
      </c>
      <c r="C56" s="28">
        <v>5</v>
      </c>
      <c r="D56" s="44">
        <v>57</v>
      </c>
      <c r="F56" s="53" t="s">
        <v>719</v>
      </c>
    </row>
    <row r="57" spans="1:6">
      <c r="A57" s="4" t="s">
        <v>583</v>
      </c>
      <c r="B57" s="4" t="s">
        <v>110</v>
      </c>
      <c r="C57" s="28">
        <v>5</v>
      </c>
      <c r="D57" s="11"/>
      <c r="E57">
        <v>89</v>
      </c>
      <c r="F57" s="53" t="s">
        <v>719</v>
      </c>
    </row>
    <row r="58" spans="1:6" s="29" customFormat="1">
      <c r="A58" s="46" t="s">
        <v>607</v>
      </c>
      <c r="B58" s="46" t="s">
        <v>225</v>
      </c>
      <c r="C58" s="48">
        <v>5</v>
      </c>
      <c r="D58" s="47">
        <v>9</v>
      </c>
      <c r="F58" s="53" t="s">
        <v>719</v>
      </c>
    </row>
    <row r="59" spans="1:6" s="29" customFormat="1">
      <c r="A59" s="45" t="s">
        <v>608</v>
      </c>
      <c r="B59" s="45" t="s">
        <v>133</v>
      </c>
      <c r="C59" s="45">
        <v>5</v>
      </c>
      <c r="D59" s="47">
        <v>4</v>
      </c>
    </row>
    <row r="60" spans="1:6" s="29" customFormat="1">
      <c r="A60" s="46" t="s">
        <v>609</v>
      </c>
      <c r="B60" s="46" t="s">
        <v>123</v>
      </c>
      <c r="C60" s="48">
        <v>5</v>
      </c>
      <c r="D60" s="47">
        <v>52</v>
      </c>
    </row>
    <row r="61" spans="1:6" s="29" customFormat="1">
      <c r="A61" s="46" t="s">
        <v>610</v>
      </c>
      <c r="B61" s="45" t="s">
        <v>52</v>
      </c>
      <c r="C61" s="45">
        <v>5</v>
      </c>
      <c r="D61" s="47">
        <v>50</v>
      </c>
    </row>
    <row r="62" spans="1:6" s="29" customFormat="1">
      <c r="A62" s="46" t="s">
        <v>611</v>
      </c>
      <c r="B62" s="45" t="s">
        <v>319</v>
      </c>
      <c r="C62" s="45">
        <v>5</v>
      </c>
      <c r="D62" s="47">
        <v>17</v>
      </c>
    </row>
    <row r="63" spans="1:6">
      <c r="A63" s="4" t="s">
        <v>695</v>
      </c>
      <c r="B63" s="2" t="s">
        <v>201</v>
      </c>
      <c r="C63" s="2">
        <v>5</v>
      </c>
      <c r="D63" s="1">
        <v>63</v>
      </c>
    </row>
    <row r="65" spans="1:6">
      <c r="A65" s="4" t="s">
        <v>584</v>
      </c>
      <c r="B65" s="4" t="s">
        <v>236</v>
      </c>
      <c r="C65" s="28">
        <v>6</v>
      </c>
      <c r="D65" s="44">
        <v>85</v>
      </c>
    </row>
    <row r="66" spans="1:6">
      <c r="A66" s="4" t="s">
        <v>585</v>
      </c>
      <c r="B66" s="4" t="s">
        <v>52</v>
      </c>
      <c r="C66" s="28">
        <v>6</v>
      </c>
      <c r="D66" s="44">
        <v>52</v>
      </c>
      <c r="F66" s="53" t="s">
        <v>719</v>
      </c>
    </row>
    <row r="67" spans="1:6">
      <c r="A67" s="4" t="s">
        <v>586</v>
      </c>
      <c r="B67" s="4" t="s">
        <v>39</v>
      </c>
      <c r="C67" s="28">
        <v>6</v>
      </c>
      <c r="D67" s="44">
        <v>27</v>
      </c>
      <c r="F67" s="60" t="s">
        <v>732</v>
      </c>
    </row>
    <row r="68" spans="1:6">
      <c r="A68" s="4" t="s">
        <v>587</v>
      </c>
      <c r="B68" s="4" t="s">
        <v>14</v>
      </c>
      <c r="C68" s="28">
        <v>6</v>
      </c>
      <c r="D68" s="44">
        <v>12</v>
      </c>
    </row>
    <row r="69" spans="1:6">
      <c r="A69" s="4" t="s">
        <v>588</v>
      </c>
      <c r="B69" s="4" t="s">
        <v>39</v>
      </c>
      <c r="C69" s="28">
        <v>6</v>
      </c>
      <c r="D69" s="44">
        <v>67</v>
      </c>
    </row>
    <row r="70" spans="1:6">
      <c r="A70" s="4" t="s">
        <v>589</v>
      </c>
      <c r="B70" s="4" t="s">
        <v>64</v>
      </c>
      <c r="C70" s="28">
        <v>6</v>
      </c>
      <c r="D70" s="44">
        <v>97</v>
      </c>
      <c r="F70" s="53" t="s">
        <v>719</v>
      </c>
    </row>
    <row r="71" spans="1:6">
      <c r="A71" s="4" t="s">
        <v>590</v>
      </c>
      <c r="B71" s="4" t="s">
        <v>14</v>
      </c>
      <c r="C71" s="28">
        <v>6</v>
      </c>
      <c r="D71" s="44">
        <v>26</v>
      </c>
      <c r="F71" s="53" t="s">
        <v>719</v>
      </c>
    </row>
    <row r="72" spans="1:6">
      <c r="A72" s="4" t="s">
        <v>591</v>
      </c>
      <c r="B72" s="4" t="s">
        <v>550</v>
      </c>
      <c r="C72" s="28">
        <v>6</v>
      </c>
      <c r="D72" s="44">
        <v>0</v>
      </c>
      <c r="F72" s="53" t="s">
        <v>719</v>
      </c>
    </row>
    <row r="73" spans="1:6">
      <c r="A73" s="4" t="s">
        <v>592</v>
      </c>
      <c r="B73" s="4" t="s">
        <v>488</v>
      </c>
      <c r="C73" s="28">
        <v>6</v>
      </c>
      <c r="D73" s="44">
        <v>69</v>
      </c>
      <c r="F73" s="53" t="s">
        <v>719</v>
      </c>
    </row>
    <row r="74" spans="1:6">
      <c r="A74" s="4" t="s">
        <v>593</v>
      </c>
      <c r="B74" s="4" t="s">
        <v>33</v>
      </c>
      <c r="C74" s="28">
        <v>6</v>
      </c>
      <c r="D74" s="44">
        <v>20</v>
      </c>
    </row>
    <row r="75" spans="1:6">
      <c r="A75" s="4" t="s">
        <v>594</v>
      </c>
      <c r="B75" s="4" t="s">
        <v>9</v>
      </c>
      <c r="C75" s="28">
        <v>6</v>
      </c>
      <c r="D75" s="44">
        <v>81</v>
      </c>
      <c r="F75" s="53" t="s">
        <v>719</v>
      </c>
    </row>
    <row r="76" spans="1:6">
      <c r="A76" s="4" t="s">
        <v>168</v>
      </c>
      <c r="B76" s="4" t="s">
        <v>253</v>
      </c>
      <c r="C76" s="28">
        <v>6</v>
      </c>
      <c r="D76" s="44">
        <v>10</v>
      </c>
      <c r="F76" s="53" t="s">
        <v>719</v>
      </c>
    </row>
    <row r="77" spans="1:6">
      <c r="A77" s="4" t="s">
        <v>595</v>
      </c>
      <c r="B77" s="4" t="s">
        <v>22</v>
      </c>
      <c r="C77" s="28">
        <v>6</v>
      </c>
      <c r="D77" s="44">
        <v>0</v>
      </c>
    </row>
    <row r="78" spans="1:6">
      <c r="A78" s="4" t="s">
        <v>596</v>
      </c>
      <c r="B78" s="4" t="s">
        <v>60</v>
      </c>
      <c r="C78" s="28">
        <v>6</v>
      </c>
      <c r="D78" s="44">
        <v>14</v>
      </c>
      <c r="E78">
        <v>38</v>
      </c>
      <c r="F78" s="53" t="s">
        <v>731</v>
      </c>
    </row>
    <row r="79" spans="1:6">
      <c r="A79" s="4" t="s">
        <v>596</v>
      </c>
      <c r="B79" s="4" t="s">
        <v>158</v>
      </c>
      <c r="C79" s="28">
        <v>6</v>
      </c>
      <c r="D79" s="44">
        <v>10</v>
      </c>
      <c r="E79">
        <v>42</v>
      </c>
      <c r="F79" s="53" t="s">
        <v>731</v>
      </c>
    </row>
    <row r="80" spans="1:6" s="29" customFormat="1">
      <c r="A80" s="46" t="s">
        <v>612</v>
      </c>
      <c r="B80" s="46" t="s">
        <v>52</v>
      </c>
      <c r="C80" s="48">
        <v>6</v>
      </c>
      <c r="D80" s="47">
        <v>37</v>
      </c>
    </row>
    <row r="81" spans="1:6" s="29" customFormat="1">
      <c r="A81" s="46" t="s">
        <v>613</v>
      </c>
      <c r="B81" s="46" t="s">
        <v>55</v>
      </c>
      <c r="C81" s="48">
        <v>6</v>
      </c>
      <c r="D81" s="47">
        <v>16</v>
      </c>
    </row>
    <row r="82" spans="1:6" s="29" customFormat="1">
      <c r="A82" s="46" t="s">
        <v>614</v>
      </c>
      <c r="B82" s="45" t="s">
        <v>35</v>
      </c>
      <c r="C82" s="45">
        <v>6</v>
      </c>
      <c r="D82" s="47">
        <v>46</v>
      </c>
    </row>
    <row r="83" spans="1:6" s="29" customFormat="1">
      <c r="A83" s="46" t="s">
        <v>615</v>
      </c>
      <c r="B83" s="45" t="s">
        <v>31</v>
      </c>
      <c r="C83" s="45">
        <v>6</v>
      </c>
      <c r="D83" s="47">
        <v>43</v>
      </c>
      <c r="F83" s="53" t="s">
        <v>719</v>
      </c>
    </row>
    <row r="84" spans="1:6" s="29" customFormat="1">
      <c r="A84" s="46" t="s">
        <v>616</v>
      </c>
      <c r="B84" s="46" t="s">
        <v>617</v>
      </c>
      <c r="C84" s="48">
        <v>6</v>
      </c>
      <c r="D84" s="47"/>
    </row>
    <row r="85" spans="1:6" s="29" customFormat="1">
      <c r="A85" s="46" t="s">
        <v>618</v>
      </c>
      <c r="B85" s="45" t="s">
        <v>545</v>
      </c>
      <c r="C85" s="45">
        <v>6</v>
      </c>
      <c r="D85" s="47">
        <v>20</v>
      </c>
      <c r="F85" s="53" t="s">
        <v>719</v>
      </c>
    </row>
    <row r="86" spans="1:6">
      <c r="A86" s="4" t="s">
        <v>739</v>
      </c>
      <c r="B86" s="2" t="s">
        <v>95</v>
      </c>
      <c r="C86" s="9"/>
      <c r="D86" s="11"/>
      <c r="F86" s="53" t="s">
        <v>719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topLeftCell="A28" workbookViewId="0">
      <selection activeCell="T66" sqref="T66"/>
    </sheetView>
  </sheetViews>
  <sheetFormatPr defaultRowHeight="14.4"/>
  <cols>
    <col min="1" max="1" width="13.33203125" style="14" customWidth="1"/>
    <col min="2" max="2" width="8.88671875" style="14"/>
    <col min="3" max="3" width="5" style="30" customWidth="1"/>
    <col min="4" max="6" width="5" style="14" customWidth="1"/>
    <col min="7" max="7" width="5" style="30" customWidth="1"/>
    <col min="8" max="8" width="6.88671875" style="14" customWidth="1"/>
    <col min="9" max="9" width="5" style="14" customWidth="1"/>
    <col min="10" max="10" width="1.109375" style="14" customWidth="1"/>
    <col min="11" max="17" width="5" style="14" customWidth="1"/>
    <col min="18" max="19" width="9" style="14"/>
    <col min="20" max="20" width="26.6640625" style="14" customWidth="1"/>
    <col min="21" max="16384" width="8.88671875" style="14"/>
  </cols>
  <sheetData>
    <row r="1" spans="1:20" ht="40.200000000000003">
      <c r="A1" s="12" t="s">
        <v>2</v>
      </c>
      <c r="B1" s="12" t="s">
        <v>3</v>
      </c>
      <c r="C1" s="30" t="s">
        <v>699</v>
      </c>
      <c r="D1" s="32" t="s">
        <v>724</v>
      </c>
      <c r="E1" s="33" t="s">
        <v>703</v>
      </c>
      <c r="F1" s="33" t="s">
        <v>704</v>
      </c>
      <c r="G1" s="33" t="s">
        <v>705</v>
      </c>
      <c r="H1" s="34" t="s">
        <v>706</v>
      </c>
      <c r="I1" s="35" t="s">
        <v>707</v>
      </c>
      <c r="J1" s="35"/>
      <c r="K1" s="35" t="s">
        <v>708</v>
      </c>
      <c r="L1" s="35" t="s">
        <v>709</v>
      </c>
      <c r="M1" s="36" t="s">
        <v>710</v>
      </c>
      <c r="N1" s="36" t="s">
        <v>711</v>
      </c>
      <c r="O1" s="36" t="s">
        <v>712</v>
      </c>
      <c r="P1" s="36" t="s">
        <v>713</v>
      </c>
      <c r="Q1" s="36" t="s">
        <v>714</v>
      </c>
      <c r="R1" s="34" t="s">
        <v>715</v>
      </c>
      <c r="S1" s="36" t="s">
        <v>716</v>
      </c>
      <c r="T1" s="36" t="s">
        <v>717</v>
      </c>
    </row>
    <row r="2" spans="1:20">
      <c r="A2" s="22" t="s">
        <v>255</v>
      </c>
      <c r="B2" s="22" t="s">
        <v>256</v>
      </c>
      <c r="C2" s="52">
        <v>93</v>
      </c>
      <c r="D2" s="56">
        <v>89.743589743589737</v>
      </c>
      <c r="E2" s="17">
        <v>77</v>
      </c>
      <c r="F2" s="2"/>
      <c r="G2" s="37">
        <v>93.333333333333329</v>
      </c>
      <c r="H2" s="37">
        <f t="shared" ref="H2:H33" si="0">SUM(D2:G2,C2)</f>
        <v>353.07692307692304</v>
      </c>
      <c r="I2" s="2">
        <f t="shared" ref="I2:I33" si="1">COUNT(D2:G2,C2)</f>
        <v>4</v>
      </c>
      <c r="J2" s="2"/>
      <c r="K2" s="2"/>
      <c r="L2" s="2"/>
      <c r="M2" s="2">
        <f t="shared" ref="M2:M33" si="2">IF(C2&gt;=50,1,0)</f>
        <v>1</v>
      </c>
      <c r="N2" s="2">
        <f t="shared" ref="N2:N33" si="3">IF(D2&gt;=48,1,0)</f>
        <v>1</v>
      </c>
      <c r="O2" s="2">
        <f t="shared" ref="O2:O33" si="4">IF(E2&gt;45,1,0)</f>
        <v>1</v>
      </c>
      <c r="P2" s="2">
        <f t="shared" ref="P2:P33" si="5">IF(F2&gt;=60,1,0)</f>
        <v>0</v>
      </c>
      <c r="Q2" s="2">
        <f t="shared" ref="Q2:Q58" si="6">IF(G2&gt;=50,1,0)</f>
        <v>1</v>
      </c>
      <c r="R2" s="2">
        <f t="shared" ref="R2:R33" si="7">SUM(M2:Q2)</f>
        <v>4</v>
      </c>
      <c r="S2" s="37">
        <f>H2-MIN(D2:G2,C2)</f>
        <v>276.07692307692304</v>
      </c>
      <c r="T2" s="40" t="s">
        <v>730</v>
      </c>
    </row>
    <row r="3" spans="1:20">
      <c r="A3" s="23" t="s">
        <v>275</v>
      </c>
      <c r="B3" s="23" t="s">
        <v>35</v>
      </c>
      <c r="C3" s="44">
        <v>90</v>
      </c>
      <c r="D3" s="39">
        <v>42.307692307692307</v>
      </c>
      <c r="E3" s="57">
        <v>81.041666666666671</v>
      </c>
      <c r="F3" s="55">
        <v>96</v>
      </c>
      <c r="G3" s="39">
        <v>86.666666666666671</v>
      </c>
      <c r="H3" s="37">
        <f t="shared" si="0"/>
        <v>396.01602564102564</v>
      </c>
      <c r="I3" s="2">
        <f t="shared" si="1"/>
        <v>5</v>
      </c>
      <c r="J3" s="1"/>
      <c r="K3" s="1"/>
      <c r="L3" s="1"/>
      <c r="M3" s="2">
        <f t="shared" si="2"/>
        <v>1</v>
      </c>
      <c r="N3" s="2">
        <f t="shared" si="3"/>
        <v>0</v>
      </c>
      <c r="O3" s="2">
        <f t="shared" si="4"/>
        <v>1</v>
      </c>
      <c r="P3" s="2">
        <f t="shared" si="5"/>
        <v>1</v>
      </c>
      <c r="Q3" s="2">
        <f t="shared" si="6"/>
        <v>1</v>
      </c>
      <c r="R3" s="2">
        <f t="shared" si="7"/>
        <v>4</v>
      </c>
      <c r="S3" s="37">
        <f>C3+F3+G3</f>
        <v>272.66666666666669</v>
      </c>
      <c r="T3" s="40" t="s">
        <v>730</v>
      </c>
    </row>
    <row r="4" spans="1:20">
      <c r="A4" s="23" t="s">
        <v>323</v>
      </c>
      <c r="B4" s="23" t="s">
        <v>138</v>
      </c>
      <c r="C4" s="44">
        <v>95</v>
      </c>
      <c r="D4" s="39">
        <v>55.128205128205131</v>
      </c>
      <c r="E4" s="57">
        <v>75.166666666666657</v>
      </c>
      <c r="F4" s="54"/>
      <c r="G4" s="37">
        <v>100</v>
      </c>
      <c r="H4" s="37">
        <f t="shared" si="0"/>
        <v>325.29487179487182</v>
      </c>
      <c r="I4" s="2">
        <f t="shared" si="1"/>
        <v>4</v>
      </c>
      <c r="J4" s="2"/>
      <c r="K4" s="2"/>
      <c r="L4" s="2"/>
      <c r="M4" s="2">
        <f t="shared" si="2"/>
        <v>1</v>
      </c>
      <c r="N4" s="2">
        <f t="shared" si="3"/>
        <v>1</v>
      </c>
      <c r="O4" s="2">
        <f t="shared" si="4"/>
        <v>1</v>
      </c>
      <c r="P4" s="2">
        <f t="shared" si="5"/>
        <v>0</v>
      </c>
      <c r="Q4" s="2">
        <f t="shared" si="6"/>
        <v>1</v>
      </c>
      <c r="R4" s="2">
        <f t="shared" si="7"/>
        <v>4</v>
      </c>
      <c r="S4" s="37">
        <f>H4-MIN(D4:G4,C4)</f>
        <v>270.16666666666669</v>
      </c>
      <c r="T4" s="40" t="s">
        <v>730</v>
      </c>
    </row>
    <row r="5" spans="1:20">
      <c r="A5" s="23" t="s">
        <v>87</v>
      </c>
      <c r="B5" s="23" t="s">
        <v>312</v>
      </c>
      <c r="C5" s="44">
        <v>87</v>
      </c>
      <c r="D5" s="39">
        <v>50.641025641025642</v>
      </c>
      <c r="E5" s="57">
        <v>73.75</v>
      </c>
      <c r="F5" s="54">
        <v>92</v>
      </c>
      <c r="G5" s="37"/>
      <c r="H5" s="37">
        <f t="shared" si="0"/>
        <v>303.39102564102564</v>
      </c>
      <c r="I5" s="2">
        <f t="shared" si="1"/>
        <v>4</v>
      </c>
      <c r="J5" s="2"/>
      <c r="K5" s="2"/>
      <c r="L5" s="2"/>
      <c r="M5" s="2">
        <f t="shared" si="2"/>
        <v>1</v>
      </c>
      <c r="N5" s="2">
        <f t="shared" si="3"/>
        <v>1</v>
      </c>
      <c r="O5" s="2">
        <f t="shared" si="4"/>
        <v>1</v>
      </c>
      <c r="P5" s="2">
        <f t="shared" si="5"/>
        <v>1</v>
      </c>
      <c r="Q5" s="2">
        <f t="shared" si="6"/>
        <v>0</v>
      </c>
      <c r="R5" s="2">
        <f t="shared" si="7"/>
        <v>4</v>
      </c>
      <c r="S5" s="37">
        <f>H5-MIN(D5:G5,C5)</f>
        <v>252.75</v>
      </c>
      <c r="T5" s="40" t="s">
        <v>730</v>
      </c>
    </row>
    <row r="6" spans="1:20">
      <c r="A6" s="23" t="s">
        <v>274</v>
      </c>
      <c r="B6" s="23" t="s">
        <v>19</v>
      </c>
      <c r="C6" s="44">
        <v>93</v>
      </c>
      <c r="D6" s="39">
        <v>64.102564102564102</v>
      </c>
      <c r="E6" s="57">
        <v>78.25</v>
      </c>
      <c r="F6" s="54"/>
      <c r="G6" s="37">
        <v>70</v>
      </c>
      <c r="H6" s="37">
        <f t="shared" si="0"/>
        <v>305.35256410256409</v>
      </c>
      <c r="I6" s="2">
        <f t="shared" si="1"/>
        <v>4</v>
      </c>
      <c r="J6" s="2"/>
      <c r="K6" s="2"/>
      <c r="L6" s="2"/>
      <c r="M6" s="2">
        <f t="shared" si="2"/>
        <v>1</v>
      </c>
      <c r="N6" s="2">
        <f t="shared" si="3"/>
        <v>1</v>
      </c>
      <c r="O6" s="2">
        <f t="shared" si="4"/>
        <v>1</v>
      </c>
      <c r="P6" s="2">
        <f t="shared" si="5"/>
        <v>0</v>
      </c>
      <c r="Q6" s="2">
        <f t="shared" si="6"/>
        <v>1</v>
      </c>
      <c r="R6" s="2">
        <f t="shared" si="7"/>
        <v>4</v>
      </c>
      <c r="S6" s="37">
        <f>H6-MIN(D6:G6,C6)</f>
        <v>241.25</v>
      </c>
      <c r="T6" s="40" t="s">
        <v>730</v>
      </c>
    </row>
    <row r="7" spans="1:20">
      <c r="A7" s="23" t="s">
        <v>268</v>
      </c>
      <c r="B7" s="23" t="s">
        <v>50</v>
      </c>
      <c r="C7" s="44">
        <v>58</v>
      </c>
      <c r="D7" s="39">
        <v>60.897435897435898</v>
      </c>
      <c r="E7" s="57">
        <v>63.375</v>
      </c>
      <c r="F7" s="54">
        <v>89</v>
      </c>
      <c r="G7" s="37">
        <v>26.666666666666668</v>
      </c>
      <c r="H7" s="37">
        <f t="shared" si="0"/>
        <v>297.93910256410254</v>
      </c>
      <c r="I7" s="2">
        <f t="shared" si="1"/>
        <v>5</v>
      </c>
      <c r="J7" s="2"/>
      <c r="K7" s="2"/>
      <c r="L7" s="2"/>
      <c r="M7" s="2">
        <f t="shared" si="2"/>
        <v>1</v>
      </c>
      <c r="N7" s="2">
        <f t="shared" si="3"/>
        <v>1</v>
      </c>
      <c r="O7" s="2">
        <f t="shared" si="4"/>
        <v>1</v>
      </c>
      <c r="P7" s="2">
        <f t="shared" si="5"/>
        <v>1</v>
      </c>
      <c r="Q7" s="2">
        <f t="shared" si="6"/>
        <v>0</v>
      </c>
      <c r="R7" s="2">
        <f t="shared" si="7"/>
        <v>4</v>
      </c>
      <c r="S7" s="37">
        <f>D7+E7+F7</f>
        <v>213.27243589743591</v>
      </c>
      <c r="T7" s="40" t="s">
        <v>730</v>
      </c>
    </row>
    <row r="8" spans="1:20">
      <c r="A8" s="23" t="s">
        <v>314</v>
      </c>
      <c r="B8" s="23" t="s">
        <v>315</v>
      </c>
      <c r="C8" s="44">
        <v>86</v>
      </c>
      <c r="D8" s="39">
        <v>96.794871794871796</v>
      </c>
      <c r="E8" s="57"/>
      <c r="F8" s="54"/>
      <c r="G8" s="37">
        <v>100</v>
      </c>
      <c r="H8" s="37">
        <f t="shared" si="0"/>
        <v>282.79487179487182</v>
      </c>
      <c r="I8" s="2">
        <f t="shared" si="1"/>
        <v>3</v>
      </c>
      <c r="J8" s="2"/>
      <c r="K8" s="2"/>
      <c r="L8" s="2"/>
      <c r="M8" s="2">
        <f t="shared" si="2"/>
        <v>1</v>
      </c>
      <c r="N8" s="2">
        <f t="shared" si="3"/>
        <v>1</v>
      </c>
      <c r="O8" s="2">
        <f t="shared" si="4"/>
        <v>0</v>
      </c>
      <c r="P8" s="2">
        <f t="shared" si="5"/>
        <v>0</v>
      </c>
      <c r="Q8" s="2">
        <f t="shared" si="6"/>
        <v>1</v>
      </c>
      <c r="R8" s="2">
        <f t="shared" si="7"/>
        <v>3</v>
      </c>
      <c r="S8" s="39">
        <f>H8</f>
        <v>282.79487179487182</v>
      </c>
      <c r="T8" s="40" t="s">
        <v>730</v>
      </c>
    </row>
    <row r="9" spans="1:20">
      <c r="A9" s="23" t="s">
        <v>310</v>
      </c>
      <c r="B9" s="23" t="s">
        <v>93</v>
      </c>
      <c r="C9" s="44">
        <v>96</v>
      </c>
      <c r="D9" s="39">
        <v>74.358974358974365</v>
      </c>
      <c r="E9" s="2"/>
      <c r="F9" s="54"/>
      <c r="G9" s="37">
        <v>96.666666666666671</v>
      </c>
      <c r="H9" s="37">
        <f t="shared" si="0"/>
        <v>267.02564102564105</v>
      </c>
      <c r="I9" s="2">
        <f t="shared" si="1"/>
        <v>3</v>
      </c>
      <c r="J9" s="2"/>
      <c r="K9" s="2"/>
      <c r="L9" s="2"/>
      <c r="M9" s="2">
        <f t="shared" si="2"/>
        <v>1</v>
      </c>
      <c r="N9" s="2">
        <f t="shared" si="3"/>
        <v>1</v>
      </c>
      <c r="O9" s="2">
        <f t="shared" si="4"/>
        <v>0</v>
      </c>
      <c r="P9" s="2">
        <f t="shared" si="5"/>
        <v>0</v>
      </c>
      <c r="Q9" s="2">
        <f t="shared" si="6"/>
        <v>1</v>
      </c>
      <c r="R9" s="2">
        <f t="shared" si="7"/>
        <v>3</v>
      </c>
      <c r="S9" s="39">
        <f>H9</f>
        <v>267.02564102564105</v>
      </c>
      <c r="T9" s="40" t="s">
        <v>730</v>
      </c>
    </row>
    <row r="10" spans="1:20">
      <c r="A10" s="23" t="s">
        <v>296</v>
      </c>
      <c r="B10" s="23" t="s">
        <v>297</v>
      </c>
      <c r="C10" s="44">
        <v>90</v>
      </c>
      <c r="D10" s="39">
        <v>82.692307692307693</v>
      </c>
      <c r="E10" s="2"/>
      <c r="F10" s="54">
        <v>91</v>
      </c>
      <c r="G10" s="37"/>
      <c r="H10" s="37">
        <f t="shared" si="0"/>
        <v>263.69230769230768</v>
      </c>
      <c r="I10" s="2">
        <f t="shared" si="1"/>
        <v>3</v>
      </c>
      <c r="J10" s="2"/>
      <c r="K10" s="2"/>
      <c r="L10" s="2"/>
      <c r="M10" s="2">
        <f t="shared" si="2"/>
        <v>1</v>
      </c>
      <c r="N10" s="2">
        <f t="shared" si="3"/>
        <v>1</v>
      </c>
      <c r="O10" s="2">
        <f t="shared" si="4"/>
        <v>0</v>
      </c>
      <c r="P10" s="2">
        <f t="shared" si="5"/>
        <v>1</v>
      </c>
      <c r="Q10" s="2">
        <f t="shared" si="6"/>
        <v>0</v>
      </c>
      <c r="R10" s="2">
        <f t="shared" si="7"/>
        <v>3</v>
      </c>
      <c r="S10" s="39">
        <f>H10</f>
        <v>263.69230769230768</v>
      </c>
      <c r="T10" s="40" t="s">
        <v>730</v>
      </c>
    </row>
    <row r="11" spans="1:20">
      <c r="A11" s="23" t="s">
        <v>269</v>
      </c>
      <c r="B11" s="23" t="s">
        <v>105</v>
      </c>
      <c r="C11" s="44">
        <v>82</v>
      </c>
      <c r="D11" s="39">
        <v>42.307692307692307</v>
      </c>
      <c r="E11" s="57"/>
      <c r="F11" s="54">
        <v>86</v>
      </c>
      <c r="G11" s="37">
        <v>93.333333333333329</v>
      </c>
      <c r="H11" s="37">
        <f t="shared" si="0"/>
        <v>303.64102564102564</v>
      </c>
      <c r="I11" s="2">
        <f t="shared" si="1"/>
        <v>4</v>
      </c>
      <c r="J11" s="2"/>
      <c r="K11" s="2"/>
      <c r="L11" s="2"/>
      <c r="M11" s="2">
        <f t="shared" si="2"/>
        <v>1</v>
      </c>
      <c r="N11" s="2">
        <f t="shared" si="3"/>
        <v>0</v>
      </c>
      <c r="O11" s="2">
        <f t="shared" si="4"/>
        <v>0</v>
      </c>
      <c r="P11" s="2">
        <f t="shared" si="5"/>
        <v>1</v>
      </c>
      <c r="Q11" s="2">
        <f t="shared" si="6"/>
        <v>1</v>
      </c>
      <c r="R11" s="2">
        <f t="shared" si="7"/>
        <v>3</v>
      </c>
      <c r="S11" s="37">
        <f>H11-MIN(D11:G11,C11)</f>
        <v>261.33333333333331</v>
      </c>
      <c r="T11" s="40" t="s">
        <v>730</v>
      </c>
    </row>
    <row r="12" spans="1:20">
      <c r="A12" s="23" t="s">
        <v>318</v>
      </c>
      <c r="B12" s="23" t="s">
        <v>319</v>
      </c>
      <c r="C12" s="44">
        <v>94</v>
      </c>
      <c r="D12" s="39">
        <v>83.333333333333329</v>
      </c>
      <c r="E12" s="57">
        <v>75.416666666666657</v>
      </c>
      <c r="F12" s="54"/>
      <c r="G12" s="37"/>
      <c r="H12" s="37">
        <f t="shared" si="0"/>
        <v>252.75</v>
      </c>
      <c r="I12" s="2">
        <f t="shared" si="1"/>
        <v>3</v>
      </c>
      <c r="J12" s="2"/>
      <c r="K12" s="2"/>
      <c r="L12" s="2"/>
      <c r="M12" s="2">
        <f t="shared" si="2"/>
        <v>1</v>
      </c>
      <c r="N12" s="2">
        <f t="shared" si="3"/>
        <v>1</v>
      </c>
      <c r="O12" s="2">
        <f t="shared" si="4"/>
        <v>1</v>
      </c>
      <c r="P12" s="2">
        <f t="shared" si="5"/>
        <v>0</v>
      </c>
      <c r="Q12" s="2">
        <f t="shared" si="6"/>
        <v>0</v>
      </c>
      <c r="R12" s="2">
        <f t="shared" si="7"/>
        <v>3</v>
      </c>
      <c r="S12" s="39">
        <f t="shared" ref="S12:S18" si="8">H12</f>
        <v>252.75</v>
      </c>
      <c r="T12" s="40" t="s">
        <v>730</v>
      </c>
    </row>
    <row r="13" spans="1:20">
      <c r="A13" s="22" t="s">
        <v>322</v>
      </c>
      <c r="B13" s="22" t="s">
        <v>85</v>
      </c>
      <c r="C13" s="44">
        <v>93</v>
      </c>
      <c r="D13" s="39">
        <v>66.025641025641022</v>
      </c>
      <c r="E13" s="57"/>
      <c r="F13" s="54">
        <v>90</v>
      </c>
      <c r="G13" s="37"/>
      <c r="H13" s="37">
        <f t="shared" si="0"/>
        <v>249.02564102564102</v>
      </c>
      <c r="I13" s="2">
        <f t="shared" si="1"/>
        <v>3</v>
      </c>
      <c r="J13" s="2"/>
      <c r="K13" s="2"/>
      <c r="L13" s="2"/>
      <c r="M13" s="2">
        <f t="shared" si="2"/>
        <v>1</v>
      </c>
      <c r="N13" s="2">
        <f t="shared" si="3"/>
        <v>1</v>
      </c>
      <c r="O13" s="2">
        <f t="shared" si="4"/>
        <v>0</v>
      </c>
      <c r="P13" s="2">
        <f t="shared" si="5"/>
        <v>1</v>
      </c>
      <c r="Q13" s="2">
        <f t="shared" si="6"/>
        <v>0</v>
      </c>
      <c r="R13" s="2">
        <f t="shared" si="7"/>
        <v>3</v>
      </c>
      <c r="S13" s="39">
        <f t="shared" si="8"/>
        <v>249.02564102564102</v>
      </c>
      <c r="T13" s="40" t="s">
        <v>730</v>
      </c>
    </row>
    <row r="14" spans="1:20">
      <c r="A14" s="23" t="s">
        <v>311</v>
      </c>
      <c r="B14" s="23" t="s">
        <v>49</v>
      </c>
      <c r="C14" s="44">
        <v>89</v>
      </c>
      <c r="D14" s="39">
        <v>73.07692307692308</v>
      </c>
      <c r="E14" s="1"/>
      <c r="F14" s="55"/>
      <c r="G14" s="39">
        <v>86.666666666666671</v>
      </c>
      <c r="H14" s="37">
        <f t="shared" si="0"/>
        <v>248.74358974358975</v>
      </c>
      <c r="I14" s="2">
        <f t="shared" si="1"/>
        <v>3</v>
      </c>
      <c r="J14" s="1"/>
      <c r="K14" s="1"/>
      <c r="L14" s="1"/>
      <c r="M14" s="2">
        <f t="shared" si="2"/>
        <v>1</v>
      </c>
      <c r="N14" s="2">
        <f t="shared" si="3"/>
        <v>1</v>
      </c>
      <c r="O14" s="2">
        <f t="shared" si="4"/>
        <v>0</v>
      </c>
      <c r="P14" s="2">
        <f t="shared" si="5"/>
        <v>0</v>
      </c>
      <c r="Q14" s="2">
        <f t="shared" si="6"/>
        <v>1</v>
      </c>
      <c r="R14" s="2">
        <f t="shared" si="7"/>
        <v>3</v>
      </c>
      <c r="S14" s="39">
        <f t="shared" si="8"/>
        <v>248.74358974358975</v>
      </c>
      <c r="T14" s="40" t="s">
        <v>730</v>
      </c>
    </row>
    <row r="15" spans="1:20">
      <c r="A15" s="23" t="s">
        <v>252</v>
      </c>
      <c r="B15" s="23" t="s">
        <v>253</v>
      </c>
      <c r="C15" s="44">
        <v>80</v>
      </c>
      <c r="D15" s="39"/>
      <c r="E15" s="2">
        <v>74</v>
      </c>
      <c r="F15" s="54">
        <v>92</v>
      </c>
      <c r="G15" s="37"/>
      <c r="H15" s="37">
        <f t="shared" si="0"/>
        <v>246</v>
      </c>
      <c r="I15" s="2">
        <f t="shared" si="1"/>
        <v>3</v>
      </c>
      <c r="J15" s="2"/>
      <c r="K15" s="2"/>
      <c r="L15" s="2"/>
      <c r="M15" s="2">
        <f t="shared" si="2"/>
        <v>1</v>
      </c>
      <c r="N15" s="2">
        <f t="shared" si="3"/>
        <v>0</v>
      </c>
      <c r="O15" s="2">
        <f t="shared" si="4"/>
        <v>1</v>
      </c>
      <c r="P15" s="2">
        <f t="shared" si="5"/>
        <v>1</v>
      </c>
      <c r="Q15" s="2">
        <f t="shared" si="6"/>
        <v>0</v>
      </c>
      <c r="R15" s="2">
        <f t="shared" si="7"/>
        <v>3</v>
      </c>
      <c r="S15" s="39">
        <f t="shared" si="8"/>
        <v>246</v>
      </c>
      <c r="T15" s="40" t="s">
        <v>730</v>
      </c>
    </row>
    <row r="16" spans="1:20">
      <c r="A16" s="23" t="s">
        <v>272</v>
      </c>
      <c r="B16" s="23" t="s">
        <v>39</v>
      </c>
      <c r="C16" s="44">
        <v>84</v>
      </c>
      <c r="D16" s="39">
        <v>72.435897435897431</v>
      </c>
      <c r="E16" s="57">
        <v>82.416666666666657</v>
      </c>
      <c r="F16" s="54"/>
      <c r="G16" s="37"/>
      <c r="H16" s="37">
        <f t="shared" si="0"/>
        <v>238.85256410256409</v>
      </c>
      <c r="I16" s="2">
        <f t="shared" si="1"/>
        <v>3</v>
      </c>
      <c r="J16" s="2"/>
      <c r="K16" s="2"/>
      <c r="L16" s="2"/>
      <c r="M16" s="2">
        <f t="shared" si="2"/>
        <v>1</v>
      </c>
      <c r="N16" s="2">
        <f t="shared" si="3"/>
        <v>1</v>
      </c>
      <c r="O16" s="2">
        <f t="shared" si="4"/>
        <v>1</v>
      </c>
      <c r="P16" s="2">
        <f t="shared" si="5"/>
        <v>0</v>
      </c>
      <c r="Q16" s="2">
        <f t="shared" si="6"/>
        <v>0</v>
      </c>
      <c r="R16" s="2">
        <f t="shared" si="7"/>
        <v>3</v>
      </c>
      <c r="S16" s="39">
        <f t="shared" si="8"/>
        <v>238.85256410256409</v>
      </c>
      <c r="T16" s="40" t="s">
        <v>730</v>
      </c>
    </row>
    <row r="17" spans="1:20">
      <c r="A17" s="23" t="s">
        <v>300</v>
      </c>
      <c r="B17" s="23" t="s">
        <v>220</v>
      </c>
      <c r="C17" s="44">
        <v>89</v>
      </c>
      <c r="D17" s="39">
        <v>52.564102564102562</v>
      </c>
      <c r="E17" s="1"/>
      <c r="F17" s="55"/>
      <c r="G17" s="39">
        <v>96.666666666666671</v>
      </c>
      <c r="H17" s="37">
        <f t="shared" si="0"/>
        <v>238.23076923076923</v>
      </c>
      <c r="I17" s="2">
        <f t="shared" si="1"/>
        <v>3</v>
      </c>
      <c r="J17" s="1"/>
      <c r="K17" s="1"/>
      <c r="L17" s="1"/>
      <c r="M17" s="2">
        <f t="shared" si="2"/>
        <v>1</v>
      </c>
      <c r="N17" s="2">
        <f t="shared" si="3"/>
        <v>1</v>
      </c>
      <c r="O17" s="2">
        <f t="shared" si="4"/>
        <v>0</v>
      </c>
      <c r="P17" s="2">
        <f t="shared" si="5"/>
        <v>0</v>
      </c>
      <c r="Q17" s="2">
        <f t="shared" si="6"/>
        <v>1</v>
      </c>
      <c r="R17" s="2">
        <f t="shared" si="7"/>
        <v>3</v>
      </c>
      <c r="S17" s="39">
        <f t="shared" si="8"/>
        <v>238.23076923076923</v>
      </c>
      <c r="T17" s="40" t="s">
        <v>730</v>
      </c>
    </row>
    <row r="18" spans="1:20">
      <c r="A18" s="23" t="s">
        <v>320</v>
      </c>
      <c r="B18" s="23" t="s">
        <v>321</v>
      </c>
      <c r="C18" s="44">
        <v>83</v>
      </c>
      <c r="D18" s="39">
        <v>92.307692307692307</v>
      </c>
      <c r="E18" s="57">
        <v>62.666666666666664</v>
      </c>
      <c r="F18" s="54"/>
      <c r="G18" s="37"/>
      <c r="H18" s="37">
        <f t="shared" si="0"/>
        <v>237.97435897435898</v>
      </c>
      <c r="I18" s="2">
        <f t="shared" si="1"/>
        <v>3</v>
      </c>
      <c r="J18" s="2"/>
      <c r="K18" s="2"/>
      <c r="L18" s="2"/>
      <c r="M18" s="2">
        <f t="shared" si="2"/>
        <v>1</v>
      </c>
      <c r="N18" s="2">
        <f t="shared" si="3"/>
        <v>1</v>
      </c>
      <c r="O18" s="2">
        <f t="shared" si="4"/>
        <v>1</v>
      </c>
      <c r="P18" s="2">
        <f t="shared" si="5"/>
        <v>0</v>
      </c>
      <c r="Q18" s="2">
        <f t="shared" si="6"/>
        <v>0</v>
      </c>
      <c r="R18" s="2">
        <f t="shared" si="7"/>
        <v>3</v>
      </c>
      <c r="S18" s="39">
        <f t="shared" si="8"/>
        <v>237.97435897435898</v>
      </c>
      <c r="T18" s="40" t="s">
        <v>730</v>
      </c>
    </row>
    <row r="19" spans="1:20">
      <c r="A19" s="23" t="s">
        <v>278</v>
      </c>
      <c r="B19" s="23" t="s">
        <v>60</v>
      </c>
      <c r="C19" s="44">
        <v>86</v>
      </c>
      <c r="D19" s="39">
        <v>23.717948717948719</v>
      </c>
      <c r="E19" s="57">
        <v>53.166666666666671</v>
      </c>
      <c r="F19" s="54">
        <v>96</v>
      </c>
      <c r="G19" s="37"/>
      <c r="H19" s="37">
        <f t="shared" si="0"/>
        <v>258.88461538461536</v>
      </c>
      <c r="I19" s="2">
        <f t="shared" si="1"/>
        <v>4</v>
      </c>
      <c r="J19" s="2"/>
      <c r="K19" s="2"/>
      <c r="L19" s="2"/>
      <c r="M19" s="2">
        <f t="shared" si="2"/>
        <v>1</v>
      </c>
      <c r="N19" s="2">
        <f t="shared" si="3"/>
        <v>0</v>
      </c>
      <c r="O19" s="2">
        <f t="shared" si="4"/>
        <v>1</v>
      </c>
      <c r="P19" s="2">
        <f t="shared" si="5"/>
        <v>1</v>
      </c>
      <c r="Q19" s="2">
        <f t="shared" si="6"/>
        <v>0</v>
      </c>
      <c r="R19" s="2">
        <f t="shared" si="7"/>
        <v>3</v>
      </c>
      <c r="S19" s="37">
        <f>H19-MIN(D19:G19,C19)</f>
        <v>235.16666666666663</v>
      </c>
      <c r="T19" s="40" t="s">
        <v>730</v>
      </c>
    </row>
    <row r="20" spans="1:20">
      <c r="A20" s="23" t="s">
        <v>172</v>
      </c>
      <c r="B20" s="23" t="s">
        <v>46</v>
      </c>
      <c r="C20" s="44">
        <v>86</v>
      </c>
      <c r="D20" s="39">
        <v>51.282051282051285</v>
      </c>
      <c r="E20" s="2"/>
      <c r="F20" s="54"/>
      <c r="G20" s="37">
        <v>93.333333333333329</v>
      </c>
      <c r="H20" s="37">
        <f t="shared" si="0"/>
        <v>230.61538461538461</v>
      </c>
      <c r="I20" s="2">
        <f t="shared" si="1"/>
        <v>3</v>
      </c>
      <c r="J20" s="2"/>
      <c r="K20" s="2"/>
      <c r="L20" s="2"/>
      <c r="M20" s="2">
        <f t="shared" si="2"/>
        <v>1</v>
      </c>
      <c r="N20" s="2">
        <f t="shared" si="3"/>
        <v>1</v>
      </c>
      <c r="O20" s="2">
        <f t="shared" si="4"/>
        <v>0</v>
      </c>
      <c r="P20" s="2">
        <f t="shared" si="5"/>
        <v>0</v>
      </c>
      <c r="Q20" s="2">
        <f t="shared" si="6"/>
        <v>1</v>
      </c>
      <c r="R20" s="2">
        <f t="shared" si="7"/>
        <v>3</v>
      </c>
      <c r="S20" s="39">
        <f>H20</f>
        <v>230.61538461538461</v>
      </c>
      <c r="T20" s="40" t="s">
        <v>730</v>
      </c>
    </row>
    <row r="21" spans="1:20">
      <c r="A21" s="22" t="s">
        <v>254</v>
      </c>
      <c r="B21" s="22" t="s">
        <v>49</v>
      </c>
      <c r="C21" s="44">
        <v>80</v>
      </c>
      <c r="D21" s="39">
        <v>58.333333333333336</v>
      </c>
      <c r="E21" s="2"/>
      <c r="F21" s="54"/>
      <c r="G21" s="37">
        <v>86.666666666666671</v>
      </c>
      <c r="H21" s="37">
        <f t="shared" si="0"/>
        <v>225</v>
      </c>
      <c r="I21" s="2">
        <f t="shared" si="1"/>
        <v>3</v>
      </c>
      <c r="J21" s="2"/>
      <c r="K21" s="2"/>
      <c r="L21" s="2"/>
      <c r="M21" s="2">
        <f t="shared" si="2"/>
        <v>1</v>
      </c>
      <c r="N21" s="2">
        <f t="shared" si="3"/>
        <v>1</v>
      </c>
      <c r="O21" s="2">
        <f t="shared" si="4"/>
        <v>0</v>
      </c>
      <c r="P21" s="2">
        <f t="shared" si="5"/>
        <v>0</v>
      </c>
      <c r="Q21" s="2">
        <f t="shared" si="6"/>
        <v>1</v>
      </c>
      <c r="R21" s="2">
        <f t="shared" si="7"/>
        <v>3</v>
      </c>
      <c r="S21" s="39">
        <f>H21</f>
        <v>225</v>
      </c>
      <c r="T21" s="40" t="s">
        <v>730</v>
      </c>
    </row>
    <row r="22" spans="1:20">
      <c r="A22" s="23" t="s">
        <v>313</v>
      </c>
      <c r="B22" s="23" t="s">
        <v>151</v>
      </c>
      <c r="C22" s="44">
        <v>75</v>
      </c>
      <c r="D22" s="39">
        <v>32.692307692307693</v>
      </c>
      <c r="E22" s="57">
        <v>56.25</v>
      </c>
      <c r="F22" s="54">
        <v>92</v>
      </c>
      <c r="G22" s="37"/>
      <c r="H22" s="37">
        <f t="shared" si="0"/>
        <v>255.94230769230768</v>
      </c>
      <c r="I22" s="2">
        <f t="shared" si="1"/>
        <v>4</v>
      </c>
      <c r="J22" s="2"/>
      <c r="K22" s="2"/>
      <c r="L22" s="2"/>
      <c r="M22" s="2">
        <f t="shared" si="2"/>
        <v>1</v>
      </c>
      <c r="N22" s="2">
        <f t="shared" si="3"/>
        <v>0</v>
      </c>
      <c r="O22" s="2">
        <f t="shared" si="4"/>
        <v>1</v>
      </c>
      <c r="P22" s="2">
        <f t="shared" si="5"/>
        <v>1</v>
      </c>
      <c r="Q22" s="2">
        <f t="shared" si="6"/>
        <v>0</v>
      </c>
      <c r="R22" s="2">
        <f t="shared" si="7"/>
        <v>3</v>
      </c>
      <c r="S22" s="37">
        <f>H22-MIN(D22:G22,C22)</f>
        <v>223.25</v>
      </c>
      <c r="T22" s="40" t="s">
        <v>730</v>
      </c>
    </row>
    <row r="23" spans="1:20">
      <c r="A23" s="23" t="s">
        <v>295</v>
      </c>
      <c r="B23" s="23" t="s">
        <v>19</v>
      </c>
      <c r="C23" s="44">
        <v>78</v>
      </c>
      <c r="D23" s="39"/>
      <c r="E23" s="58">
        <v>49</v>
      </c>
      <c r="F23" s="54">
        <v>96</v>
      </c>
      <c r="G23" s="37"/>
      <c r="H23" s="37">
        <f t="shared" si="0"/>
        <v>223</v>
      </c>
      <c r="I23" s="2">
        <f t="shared" si="1"/>
        <v>3</v>
      </c>
      <c r="J23" s="2"/>
      <c r="K23" s="2"/>
      <c r="L23" s="2"/>
      <c r="M23" s="2">
        <f t="shared" si="2"/>
        <v>1</v>
      </c>
      <c r="N23" s="2">
        <f t="shared" si="3"/>
        <v>0</v>
      </c>
      <c r="O23" s="2">
        <f t="shared" si="4"/>
        <v>1</v>
      </c>
      <c r="P23" s="2">
        <f t="shared" si="5"/>
        <v>1</v>
      </c>
      <c r="Q23" s="2">
        <f t="shared" si="6"/>
        <v>0</v>
      </c>
      <c r="R23" s="2">
        <f t="shared" si="7"/>
        <v>3</v>
      </c>
      <c r="S23" s="39">
        <f>H23</f>
        <v>223</v>
      </c>
      <c r="T23" s="40" t="s">
        <v>730</v>
      </c>
    </row>
    <row r="24" spans="1:20">
      <c r="A24" s="23" t="s">
        <v>267</v>
      </c>
      <c r="B24" s="23" t="s">
        <v>259</v>
      </c>
      <c r="C24" s="44">
        <v>73</v>
      </c>
      <c r="D24" s="39"/>
      <c r="E24" s="57">
        <v>64.541666666666671</v>
      </c>
      <c r="F24" s="54"/>
      <c r="G24" s="37">
        <v>73.333333333333329</v>
      </c>
      <c r="H24" s="37">
        <f t="shared" si="0"/>
        <v>210.875</v>
      </c>
      <c r="I24" s="2">
        <f t="shared" si="1"/>
        <v>3</v>
      </c>
      <c r="J24" s="2"/>
      <c r="K24" s="2"/>
      <c r="L24" s="2"/>
      <c r="M24" s="2">
        <f t="shared" si="2"/>
        <v>1</v>
      </c>
      <c r="N24" s="2">
        <f t="shared" si="3"/>
        <v>0</v>
      </c>
      <c r="O24" s="2">
        <f t="shared" si="4"/>
        <v>1</v>
      </c>
      <c r="P24" s="2">
        <f t="shared" si="5"/>
        <v>0</v>
      </c>
      <c r="Q24" s="2">
        <f t="shared" si="6"/>
        <v>1</v>
      </c>
      <c r="R24" s="2">
        <f t="shared" si="7"/>
        <v>3</v>
      </c>
      <c r="S24" s="39">
        <f>H24</f>
        <v>210.875</v>
      </c>
      <c r="T24" s="40" t="s">
        <v>730</v>
      </c>
    </row>
    <row r="25" spans="1:20">
      <c r="A25" s="23" t="s">
        <v>264</v>
      </c>
      <c r="B25" s="23" t="s">
        <v>265</v>
      </c>
      <c r="C25" s="44">
        <v>70</v>
      </c>
      <c r="D25" s="39">
        <v>63.46153846153846</v>
      </c>
      <c r="E25" s="57"/>
      <c r="F25" s="54">
        <v>71</v>
      </c>
      <c r="G25" s="37"/>
      <c r="H25" s="37">
        <f t="shared" si="0"/>
        <v>204.46153846153845</v>
      </c>
      <c r="I25" s="2">
        <f t="shared" si="1"/>
        <v>3</v>
      </c>
      <c r="J25" s="2"/>
      <c r="K25" s="40">
        <v>80</v>
      </c>
      <c r="L25" s="2"/>
      <c r="M25" s="2">
        <f t="shared" si="2"/>
        <v>1</v>
      </c>
      <c r="N25" s="2">
        <f t="shared" si="3"/>
        <v>1</v>
      </c>
      <c r="O25" s="2">
        <f t="shared" si="4"/>
        <v>0</v>
      </c>
      <c r="P25" s="2">
        <f t="shared" si="5"/>
        <v>1</v>
      </c>
      <c r="Q25" s="2">
        <f t="shared" si="6"/>
        <v>0</v>
      </c>
      <c r="R25" s="2">
        <f t="shared" si="7"/>
        <v>3</v>
      </c>
      <c r="S25" s="39">
        <f>H25</f>
        <v>204.46153846153845</v>
      </c>
      <c r="T25" s="40" t="s">
        <v>730</v>
      </c>
    </row>
    <row r="26" spans="1:20">
      <c r="A26" s="22" t="s">
        <v>294</v>
      </c>
      <c r="B26" s="22" t="s">
        <v>240</v>
      </c>
      <c r="C26" s="44">
        <v>64</v>
      </c>
      <c r="D26" s="39">
        <v>60.897435897435898</v>
      </c>
      <c r="E26" s="59"/>
      <c r="F26" s="54">
        <v>76</v>
      </c>
      <c r="G26" s="37"/>
      <c r="H26" s="37">
        <f t="shared" si="0"/>
        <v>200.89743589743591</v>
      </c>
      <c r="I26" s="2">
        <f t="shared" si="1"/>
        <v>3</v>
      </c>
      <c r="J26" s="2"/>
      <c r="K26" s="2"/>
      <c r="L26" s="2"/>
      <c r="M26" s="2">
        <f t="shared" si="2"/>
        <v>1</v>
      </c>
      <c r="N26" s="2">
        <f t="shared" si="3"/>
        <v>1</v>
      </c>
      <c r="O26" s="2">
        <f t="shared" si="4"/>
        <v>0</v>
      </c>
      <c r="P26" s="2">
        <f t="shared" si="5"/>
        <v>1</v>
      </c>
      <c r="Q26" s="2">
        <f t="shared" si="6"/>
        <v>0</v>
      </c>
      <c r="R26" s="2">
        <f t="shared" si="7"/>
        <v>3</v>
      </c>
      <c r="S26" s="39">
        <f>H26</f>
        <v>200.89743589743591</v>
      </c>
      <c r="T26" s="40" t="s">
        <v>730</v>
      </c>
    </row>
    <row r="27" spans="1:20">
      <c r="A27" s="23" t="s">
        <v>250</v>
      </c>
      <c r="B27" s="23" t="s">
        <v>251</v>
      </c>
      <c r="C27" s="37">
        <v>67</v>
      </c>
      <c r="D27" s="39">
        <v>12.820512820512821</v>
      </c>
      <c r="E27" s="2">
        <v>51</v>
      </c>
      <c r="F27" s="54">
        <v>79</v>
      </c>
      <c r="G27" s="37"/>
      <c r="H27" s="37">
        <f t="shared" si="0"/>
        <v>209.82051282051282</v>
      </c>
      <c r="I27" s="2">
        <f t="shared" si="1"/>
        <v>4</v>
      </c>
      <c r="J27" s="2"/>
      <c r="K27" s="2"/>
      <c r="L27" s="2"/>
      <c r="M27" s="2">
        <f t="shared" si="2"/>
        <v>1</v>
      </c>
      <c r="N27" s="2">
        <f t="shared" si="3"/>
        <v>0</v>
      </c>
      <c r="O27" s="2">
        <f t="shared" si="4"/>
        <v>1</v>
      </c>
      <c r="P27" s="2">
        <f t="shared" si="5"/>
        <v>1</v>
      </c>
      <c r="Q27" s="2">
        <f t="shared" si="6"/>
        <v>0</v>
      </c>
      <c r="R27" s="2">
        <f t="shared" si="7"/>
        <v>3</v>
      </c>
      <c r="S27" s="37">
        <f>H27-MIN(D27:G27,C27)</f>
        <v>197</v>
      </c>
      <c r="T27" s="40" t="s">
        <v>730</v>
      </c>
    </row>
    <row r="28" spans="1:20">
      <c r="A28" s="23" t="s">
        <v>301</v>
      </c>
      <c r="B28" s="23" t="s">
        <v>302</v>
      </c>
      <c r="C28" s="44">
        <v>75</v>
      </c>
      <c r="D28" s="39">
        <v>63.46153846153846</v>
      </c>
      <c r="E28" s="2">
        <v>57</v>
      </c>
      <c r="F28" s="54"/>
      <c r="G28" s="37"/>
      <c r="H28" s="37">
        <f t="shared" si="0"/>
        <v>195.46153846153845</v>
      </c>
      <c r="I28" s="2">
        <f t="shared" si="1"/>
        <v>3</v>
      </c>
      <c r="J28" s="2"/>
      <c r="K28" s="2"/>
      <c r="L28" s="2"/>
      <c r="M28" s="2">
        <f t="shared" si="2"/>
        <v>1</v>
      </c>
      <c r="N28" s="2">
        <f t="shared" si="3"/>
        <v>1</v>
      </c>
      <c r="O28" s="2">
        <f t="shared" si="4"/>
        <v>1</v>
      </c>
      <c r="P28" s="2">
        <f t="shared" si="5"/>
        <v>0</v>
      </c>
      <c r="Q28" s="2">
        <f t="shared" si="6"/>
        <v>0</v>
      </c>
      <c r="R28" s="2">
        <f t="shared" si="7"/>
        <v>3</v>
      </c>
      <c r="S28" s="39">
        <f>H28</f>
        <v>195.46153846153845</v>
      </c>
      <c r="T28" s="40" t="s">
        <v>730</v>
      </c>
    </row>
    <row r="29" spans="1:20">
      <c r="A29" s="22" t="s">
        <v>284</v>
      </c>
      <c r="B29" s="22" t="s">
        <v>285</v>
      </c>
      <c r="C29" s="44">
        <v>87</v>
      </c>
      <c r="D29" s="39">
        <v>51.92307692307692</v>
      </c>
      <c r="E29" s="2">
        <v>48</v>
      </c>
      <c r="F29" s="54"/>
      <c r="G29" s="37"/>
      <c r="H29" s="37">
        <f t="shared" si="0"/>
        <v>186.92307692307691</v>
      </c>
      <c r="I29" s="2">
        <f t="shared" si="1"/>
        <v>3</v>
      </c>
      <c r="J29" s="2"/>
      <c r="K29" s="2"/>
      <c r="L29" s="2"/>
      <c r="M29" s="2">
        <f t="shared" si="2"/>
        <v>1</v>
      </c>
      <c r="N29" s="2">
        <f t="shared" si="3"/>
        <v>1</v>
      </c>
      <c r="O29" s="2">
        <f t="shared" si="4"/>
        <v>1</v>
      </c>
      <c r="P29" s="2">
        <f t="shared" si="5"/>
        <v>0</v>
      </c>
      <c r="Q29" s="2">
        <f t="shared" si="6"/>
        <v>0</v>
      </c>
      <c r="R29" s="2">
        <f t="shared" si="7"/>
        <v>3</v>
      </c>
      <c r="S29" s="39">
        <f>H29</f>
        <v>186.92307692307691</v>
      </c>
      <c r="T29" s="40" t="s">
        <v>730</v>
      </c>
    </row>
    <row r="30" spans="1:20">
      <c r="A30" s="22" t="s">
        <v>293</v>
      </c>
      <c r="B30" s="22" t="s">
        <v>240</v>
      </c>
      <c r="C30" s="44">
        <v>70</v>
      </c>
      <c r="D30" s="39">
        <v>50.641025641025642</v>
      </c>
      <c r="E30" s="58">
        <v>48.541666666666671</v>
      </c>
      <c r="F30" s="54"/>
      <c r="G30" s="37"/>
      <c r="H30" s="37">
        <f t="shared" si="0"/>
        <v>169.18269230769232</v>
      </c>
      <c r="I30" s="2">
        <f t="shared" si="1"/>
        <v>3</v>
      </c>
      <c r="J30" s="2"/>
      <c r="K30" s="2"/>
      <c r="L30" s="2"/>
      <c r="M30" s="2">
        <f t="shared" si="2"/>
        <v>1</v>
      </c>
      <c r="N30" s="2">
        <f t="shared" si="3"/>
        <v>1</v>
      </c>
      <c r="O30" s="2">
        <f t="shared" si="4"/>
        <v>1</v>
      </c>
      <c r="P30" s="2">
        <f t="shared" si="5"/>
        <v>0</v>
      </c>
      <c r="Q30" s="2">
        <f t="shared" si="6"/>
        <v>0</v>
      </c>
      <c r="R30" s="2">
        <f t="shared" si="7"/>
        <v>3</v>
      </c>
      <c r="S30" s="39">
        <f>H30</f>
        <v>169.18269230769232</v>
      </c>
      <c r="T30" s="40" t="s">
        <v>730</v>
      </c>
    </row>
    <row r="31" spans="1:20">
      <c r="A31" s="23" t="s">
        <v>308</v>
      </c>
      <c r="B31" s="23" t="s">
        <v>309</v>
      </c>
      <c r="C31" s="44">
        <v>71</v>
      </c>
      <c r="D31" s="39">
        <v>46.794871794871796</v>
      </c>
      <c r="E31" s="41">
        <v>66</v>
      </c>
      <c r="F31" s="54">
        <v>88</v>
      </c>
      <c r="G31" s="37"/>
      <c r="H31" s="37">
        <f t="shared" si="0"/>
        <v>271.79487179487182</v>
      </c>
      <c r="I31" s="2">
        <f t="shared" si="1"/>
        <v>4</v>
      </c>
      <c r="J31" s="2"/>
      <c r="K31" s="2"/>
      <c r="L31" s="40">
        <v>68</v>
      </c>
      <c r="M31" s="2">
        <f t="shared" si="2"/>
        <v>1</v>
      </c>
      <c r="N31" s="2">
        <f t="shared" si="3"/>
        <v>0</v>
      </c>
      <c r="O31" s="2">
        <f t="shared" si="4"/>
        <v>1</v>
      </c>
      <c r="P31" s="2">
        <f t="shared" si="5"/>
        <v>1</v>
      </c>
      <c r="Q31" s="2">
        <f t="shared" si="6"/>
        <v>0</v>
      </c>
      <c r="R31" s="2">
        <f t="shared" si="7"/>
        <v>3</v>
      </c>
      <c r="S31" s="39">
        <f>H31</f>
        <v>271.79487179487182</v>
      </c>
      <c r="T31" s="40" t="s">
        <v>730</v>
      </c>
    </row>
    <row r="32" spans="1:20">
      <c r="A32" s="23" t="s">
        <v>304</v>
      </c>
      <c r="B32" s="23" t="s">
        <v>126</v>
      </c>
      <c r="C32" s="44">
        <v>90</v>
      </c>
      <c r="D32" s="39">
        <v>68.589743589743591</v>
      </c>
      <c r="E32" s="2"/>
      <c r="F32" s="54">
        <v>46</v>
      </c>
      <c r="G32" s="37"/>
      <c r="H32" s="37">
        <f t="shared" si="0"/>
        <v>204.58974358974359</v>
      </c>
      <c r="I32" s="2">
        <f t="shared" si="1"/>
        <v>3</v>
      </c>
      <c r="J32" s="2"/>
      <c r="K32" s="2"/>
      <c r="L32" s="2"/>
      <c r="M32" s="2">
        <f t="shared" si="2"/>
        <v>1</v>
      </c>
      <c r="N32" s="2">
        <f t="shared" si="3"/>
        <v>1</v>
      </c>
      <c r="O32" s="2">
        <f t="shared" si="4"/>
        <v>0</v>
      </c>
      <c r="P32" s="2">
        <f t="shared" si="5"/>
        <v>0</v>
      </c>
      <c r="Q32" s="2">
        <f t="shared" si="6"/>
        <v>0</v>
      </c>
      <c r="R32" s="2">
        <f t="shared" si="7"/>
        <v>2</v>
      </c>
      <c r="S32" s="39">
        <f>H32</f>
        <v>204.58974358974359</v>
      </c>
      <c r="T32" s="64" t="s">
        <v>730</v>
      </c>
    </row>
    <row r="33" spans="1:20">
      <c r="A33" s="23" t="s">
        <v>258</v>
      </c>
      <c r="B33" s="23" t="s">
        <v>259</v>
      </c>
      <c r="C33" s="44">
        <v>74</v>
      </c>
      <c r="D33" s="39">
        <v>32.692307692307693</v>
      </c>
      <c r="E33" s="2">
        <v>32</v>
      </c>
      <c r="F33" s="54"/>
      <c r="G33" s="37">
        <v>90</v>
      </c>
      <c r="H33" s="37">
        <f t="shared" si="0"/>
        <v>228.69230769230768</v>
      </c>
      <c r="I33" s="2">
        <f t="shared" si="1"/>
        <v>4</v>
      </c>
      <c r="J33" s="2"/>
      <c r="K33" s="2"/>
      <c r="L33" s="2"/>
      <c r="M33" s="2">
        <f t="shared" si="2"/>
        <v>1</v>
      </c>
      <c r="N33" s="2">
        <f t="shared" si="3"/>
        <v>0</v>
      </c>
      <c r="O33" s="2">
        <f t="shared" si="4"/>
        <v>0</v>
      </c>
      <c r="P33" s="2">
        <f t="shared" si="5"/>
        <v>0</v>
      </c>
      <c r="Q33" s="2">
        <f t="shared" si="6"/>
        <v>1</v>
      </c>
      <c r="R33" s="2">
        <f t="shared" si="7"/>
        <v>2</v>
      </c>
      <c r="S33" s="37">
        <f>H33-MIN(D33:G33,C33)</f>
        <v>196.69230769230768</v>
      </c>
      <c r="T33" s="41" t="s">
        <v>718</v>
      </c>
    </row>
    <row r="34" spans="1:20">
      <c r="A34" s="22" t="s">
        <v>282</v>
      </c>
      <c r="B34" s="22" t="s">
        <v>283</v>
      </c>
      <c r="C34" s="44">
        <v>91</v>
      </c>
      <c r="D34" s="39">
        <v>84.615384615384613</v>
      </c>
      <c r="E34" s="2">
        <v>19</v>
      </c>
      <c r="F34" s="54"/>
      <c r="G34" s="37"/>
      <c r="H34" s="37">
        <f t="shared" ref="H34:H58" si="9">SUM(D34:G34,C34)</f>
        <v>194.61538461538461</v>
      </c>
      <c r="I34" s="2">
        <f t="shared" ref="I34:I58" si="10">COUNT(D34:G34,C34)</f>
        <v>3</v>
      </c>
      <c r="J34" s="2"/>
      <c r="K34" s="2"/>
      <c r="L34" s="2"/>
      <c r="M34" s="2">
        <f t="shared" ref="M34:M58" si="11">IF(C34&gt;=50,1,0)</f>
        <v>1</v>
      </c>
      <c r="N34" s="2">
        <f t="shared" ref="N34:N58" si="12">IF(D34&gt;=48,1,0)</f>
        <v>1</v>
      </c>
      <c r="O34" s="2">
        <f t="shared" ref="O34:O58" si="13">IF(E34&gt;45,1,0)</f>
        <v>0</v>
      </c>
      <c r="P34" s="2">
        <f t="shared" ref="P34:P58" si="14">IF(F34&gt;=60,1,0)</f>
        <v>0</v>
      </c>
      <c r="Q34" s="2">
        <f t="shared" si="6"/>
        <v>0</v>
      </c>
      <c r="R34" s="2">
        <f t="shared" ref="R34:R58" si="15">SUM(M34:Q34)</f>
        <v>2</v>
      </c>
      <c r="S34" s="39">
        <f t="shared" ref="S34:S41" si="16">H34</f>
        <v>194.61538461538461</v>
      </c>
      <c r="T34" s="41" t="s">
        <v>718</v>
      </c>
    </row>
    <row r="35" spans="1:20">
      <c r="A35" s="22" t="s">
        <v>292</v>
      </c>
      <c r="B35" s="22" t="s">
        <v>18</v>
      </c>
      <c r="C35" s="44">
        <v>72</v>
      </c>
      <c r="D35" s="39">
        <v>26.282051282051281</v>
      </c>
      <c r="E35" s="59">
        <v>72.166666666666671</v>
      </c>
      <c r="F35" s="54"/>
      <c r="G35" s="37"/>
      <c r="H35" s="37">
        <f t="shared" si="9"/>
        <v>170.44871794871796</v>
      </c>
      <c r="I35" s="2">
        <f t="shared" si="10"/>
        <v>3</v>
      </c>
      <c r="J35" s="2"/>
      <c r="K35" s="2"/>
      <c r="L35" s="2"/>
      <c r="M35" s="2">
        <f t="shared" si="11"/>
        <v>1</v>
      </c>
      <c r="N35" s="2">
        <f t="shared" si="12"/>
        <v>0</v>
      </c>
      <c r="O35" s="2">
        <f t="shared" si="13"/>
        <v>1</v>
      </c>
      <c r="P35" s="2">
        <f t="shared" si="14"/>
        <v>0</v>
      </c>
      <c r="Q35" s="2">
        <f t="shared" si="6"/>
        <v>0</v>
      </c>
      <c r="R35" s="2">
        <f t="shared" si="15"/>
        <v>2</v>
      </c>
      <c r="S35" s="39">
        <f t="shared" si="16"/>
        <v>170.44871794871796</v>
      </c>
      <c r="T35" s="41" t="s">
        <v>718</v>
      </c>
    </row>
    <row r="36" spans="1:20">
      <c r="A36" s="23" t="s">
        <v>270</v>
      </c>
      <c r="B36" s="23" t="s">
        <v>271</v>
      </c>
      <c r="C36" s="44">
        <v>68</v>
      </c>
      <c r="D36" s="39">
        <v>30.76923076923077</v>
      </c>
      <c r="E36" s="57">
        <v>70.583333333333329</v>
      </c>
      <c r="F36" s="54"/>
      <c r="G36" s="37"/>
      <c r="H36" s="37">
        <f t="shared" si="9"/>
        <v>169.35256410256409</v>
      </c>
      <c r="I36" s="2">
        <f t="shared" si="10"/>
        <v>3</v>
      </c>
      <c r="J36" s="2"/>
      <c r="K36" s="2"/>
      <c r="L36" s="2"/>
      <c r="M36" s="2">
        <f t="shared" si="11"/>
        <v>1</v>
      </c>
      <c r="N36" s="2">
        <f t="shared" si="12"/>
        <v>0</v>
      </c>
      <c r="O36" s="2">
        <f t="shared" si="13"/>
        <v>1</v>
      </c>
      <c r="P36" s="2">
        <f t="shared" si="14"/>
        <v>0</v>
      </c>
      <c r="Q36" s="2">
        <f t="shared" si="6"/>
        <v>0</v>
      </c>
      <c r="R36" s="2">
        <f t="shared" si="15"/>
        <v>2</v>
      </c>
      <c r="S36" s="39">
        <f t="shared" si="16"/>
        <v>169.35256410256409</v>
      </c>
      <c r="T36" s="41" t="s">
        <v>718</v>
      </c>
    </row>
    <row r="37" spans="1:20">
      <c r="A37" s="25" t="s">
        <v>276</v>
      </c>
      <c r="B37" s="25" t="s">
        <v>186</v>
      </c>
      <c r="C37" s="44">
        <v>29</v>
      </c>
      <c r="D37" s="39">
        <v>57.692307692307693</v>
      </c>
      <c r="E37" s="57"/>
      <c r="F37" s="54"/>
      <c r="G37" s="37">
        <v>70</v>
      </c>
      <c r="H37" s="37">
        <f t="shared" si="9"/>
        <v>156.69230769230768</v>
      </c>
      <c r="I37" s="2">
        <f t="shared" si="10"/>
        <v>3</v>
      </c>
      <c r="J37" s="2"/>
      <c r="K37" s="2"/>
      <c r="L37" s="2"/>
      <c r="M37" s="2">
        <f t="shared" si="11"/>
        <v>0</v>
      </c>
      <c r="N37" s="2">
        <f t="shared" si="12"/>
        <v>1</v>
      </c>
      <c r="O37" s="2">
        <f t="shared" si="13"/>
        <v>0</v>
      </c>
      <c r="P37" s="2">
        <f t="shared" si="14"/>
        <v>0</v>
      </c>
      <c r="Q37" s="2">
        <f t="shared" si="6"/>
        <v>1</v>
      </c>
      <c r="R37" s="2">
        <f t="shared" si="15"/>
        <v>2</v>
      </c>
      <c r="S37" s="39">
        <f t="shared" si="16"/>
        <v>156.69230769230768</v>
      </c>
      <c r="T37" s="41" t="s">
        <v>718</v>
      </c>
    </row>
    <row r="38" spans="1:20">
      <c r="A38" s="23" t="s">
        <v>307</v>
      </c>
      <c r="B38" s="23" t="s">
        <v>80</v>
      </c>
      <c r="C38" s="44">
        <v>77</v>
      </c>
      <c r="D38" s="39"/>
      <c r="E38" s="41">
        <v>73</v>
      </c>
      <c r="F38" s="67">
        <v>87</v>
      </c>
      <c r="G38" s="37"/>
      <c r="H38" s="37">
        <f t="shared" si="9"/>
        <v>237</v>
      </c>
      <c r="I38" s="2">
        <f t="shared" si="10"/>
        <v>3</v>
      </c>
      <c r="J38" s="2"/>
      <c r="K38" s="2"/>
      <c r="L38" s="40">
        <v>69</v>
      </c>
      <c r="M38" s="2">
        <f t="shared" si="11"/>
        <v>1</v>
      </c>
      <c r="N38" s="2">
        <f t="shared" si="12"/>
        <v>0</v>
      </c>
      <c r="O38" s="2">
        <f t="shared" si="13"/>
        <v>1</v>
      </c>
      <c r="P38" s="2">
        <f t="shared" si="14"/>
        <v>1</v>
      </c>
      <c r="Q38" s="2">
        <f t="shared" si="6"/>
        <v>0</v>
      </c>
      <c r="R38" s="2">
        <f t="shared" si="15"/>
        <v>3</v>
      </c>
      <c r="S38" s="39">
        <f t="shared" si="16"/>
        <v>237</v>
      </c>
      <c r="T38" s="40" t="s">
        <v>730</v>
      </c>
    </row>
    <row r="39" spans="1:20">
      <c r="A39" s="22" t="s">
        <v>290</v>
      </c>
      <c r="B39" s="22" t="s">
        <v>291</v>
      </c>
      <c r="C39" s="44">
        <v>88</v>
      </c>
      <c r="D39" s="39">
        <v>53.846153846153847</v>
      </c>
      <c r="E39" s="59"/>
      <c r="F39" s="54"/>
      <c r="G39" s="37"/>
      <c r="H39" s="37">
        <f t="shared" si="9"/>
        <v>141.84615384615384</v>
      </c>
      <c r="I39" s="2">
        <f t="shared" si="10"/>
        <v>2</v>
      </c>
      <c r="J39" s="2"/>
      <c r="K39" s="2"/>
      <c r="L39" s="2"/>
      <c r="M39" s="2">
        <f t="shared" si="11"/>
        <v>1</v>
      </c>
      <c r="N39" s="2">
        <f t="shared" si="12"/>
        <v>1</v>
      </c>
      <c r="O39" s="2">
        <f t="shared" si="13"/>
        <v>0</v>
      </c>
      <c r="P39" s="2">
        <f t="shared" si="14"/>
        <v>0</v>
      </c>
      <c r="Q39" s="2">
        <f t="shared" si="6"/>
        <v>0</v>
      </c>
      <c r="R39" s="2">
        <f t="shared" si="15"/>
        <v>2</v>
      </c>
      <c r="S39" s="39">
        <f t="shared" si="16"/>
        <v>141.84615384615384</v>
      </c>
      <c r="T39" s="41" t="s">
        <v>718</v>
      </c>
    </row>
    <row r="40" spans="1:20">
      <c r="A40" s="22" t="s">
        <v>305</v>
      </c>
      <c r="B40" s="22" t="s">
        <v>306</v>
      </c>
      <c r="C40" s="44">
        <v>62</v>
      </c>
      <c r="D40" s="39">
        <v>67.948717948717942</v>
      </c>
      <c r="E40" s="2"/>
      <c r="F40" s="54"/>
      <c r="G40" s="65">
        <v>100</v>
      </c>
      <c r="H40" s="37">
        <f t="shared" si="9"/>
        <v>229.94871794871796</v>
      </c>
      <c r="I40" s="2">
        <f t="shared" si="10"/>
        <v>3</v>
      </c>
      <c r="J40" s="2"/>
      <c r="K40" s="2"/>
      <c r="L40" s="2"/>
      <c r="M40" s="2">
        <f t="shared" si="11"/>
        <v>1</v>
      </c>
      <c r="N40" s="2">
        <f t="shared" si="12"/>
        <v>1</v>
      </c>
      <c r="O40" s="2">
        <f t="shared" si="13"/>
        <v>0</v>
      </c>
      <c r="P40" s="2">
        <f t="shared" si="14"/>
        <v>0</v>
      </c>
      <c r="Q40" s="2">
        <f t="shared" si="6"/>
        <v>1</v>
      </c>
      <c r="R40" s="2">
        <f t="shared" si="15"/>
        <v>3</v>
      </c>
      <c r="S40" s="39">
        <f t="shared" si="16"/>
        <v>229.94871794871796</v>
      </c>
      <c r="T40" s="40" t="s">
        <v>730</v>
      </c>
    </row>
    <row r="41" spans="1:20">
      <c r="A41" s="23" t="s">
        <v>281</v>
      </c>
      <c r="B41" s="23" t="s">
        <v>31</v>
      </c>
      <c r="C41" s="44">
        <v>64</v>
      </c>
      <c r="D41" s="39"/>
      <c r="E41" s="2"/>
      <c r="F41" s="54"/>
      <c r="G41" s="37">
        <v>60</v>
      </c>
      <c r="H41" s="37">
        <f t="shared" si="9"/>
        <v>124</v>
      </c>
      <c r="I41" s="2">
        <f t="shared" si="10"/>
        <v>2</v>
      </c>
      <c r="J41" s="2"/>
      <c r="K41" s="2"/>
      <c r="L41" s="40">
        <v>57</v>
      </c>
      <c r="M41" s="2">
        <f t="shared" si="11"/>
        <v>1</v>
      </c>
      <c r="N41" s="2">
        <f t="shared" si="12"/>
        <v>0</v>
      </c>
      <c r="O41" s="2">
        <f t="shared" si="13"/>
        <v>0</v>
      </c>
      <c r="P41" s="2">
        <f t="shared" si="14"/>
        <v>0</v>
      </c>
      <c r="Q41" s="2">
        <f t="shared" si="6"/>
        <v>1</v>
      </c>
      <c r="R41" s="2">
        <f t="shared" si="15"/>
        <v>2</v>
      </c>
      <c r="S41" s="39">
        <f t="shared" si="16"/>
        <v>124</v>
      </c>
      <c r="T41" s="41" t="s">
        <v>718</v>
      </c>
    </row>
    <row r="42" spans="1:20">
      <c r="A42" s="23" t="s">
        <v>289</v>
      </c>
      <c r="B42" s="23" t="s">
        <v>33</v>
      </c>
      <c r="C42" s="44">
        <v>46</v>
      </c>
      <c r="D42" s="39"/>
      <c r="E42" s="58">
        <v>48.416666666666671</v>
      </c>
      <c r="F42" s="54">
        <v>3</v>
      </c>
      <c r="G42" s="37">
        <v>56.666666666666664</v>
      </c>
      <c r="H42" s="37">
        <f t="shared" si="9"/>
        <v>154.08333333333334</v>
      </c>
      <c r="I42" s="2">
        <f t="shared" si="10"/>
        <v>4</v>
      </c>
      <c r="J42" s="2"/>
      <c r="K42" s="2"/>
      <c r="L42" s="2"/>
      <c r="M42" s="2">
        <f t="shared" si="11"/>
        <v>0</v>
      </c>
      <c r="N42" s="2">
        <f t="shared" si="12"/>
        <v>0</v>
      </c>
      <c r="O42" s="2">
        <f t="shared" si="13"/>
        <v>1</v>
      </c>
      <c r="P42" s="2">
        <f t="shared" si="14"/>
        <v>0</v>
      </c>
      <c r="Q42" s="2">
        <f t="shared" si="6"/>
        <v>1</v>
      </c>
      <c r="R42" s="2">
        <f t="shared" si="15"/>
        <v>2</v>
      </c>
      <c r="S42" s="37">
        <f>H42-MIN(D42:G42,C42)</f>
        <v>151.08333333333334</v>
      </c>
      <c r="T42" s="41" t="s">
        <v>718</v>
      </c>
    </row>
    <row r="43" spans="1:20">
      <c r="A43" s="23" t="s">
        <v>316</v>
      </c>
      <c r="B43" s="23" t="s">
        <v>317</v>
      </c>
      <c r="C43" s="44">
        <v>77</v>
      </c>
      <c r="D43" s="39">
        <v>32.692307692307693</v>
      </c>
      <c r="E43" s="57">
        <v>30.625</v>
      </c>
      <c r="F43" s="54"/>
      <c r="G43" s="37"/>
      <c r="H43" s="37">
        <f t="shared" si="9"/>
        <v>140.31730769230768</v>
      </c>
      <c r="I43" s="2">
        <f t="shared" si="10"/>
        <v>3</v>
      </c>
      <c r="J43" s="2"/>
      <c r="K43" s="2"/>
      <c r="L43" s="2"/>
      <c r="M43" s="2">
        <f t="shared" si="11"/>
        <v>1</v>
      </c>
      <c r="N43" s="2">
        <f t="shared" si="12"/>
        <v>0</v>
      </c>
      <c r="O43" s="2">
        <f t="shared" si="13"/>
        <v>0</v>
      </c>
      <c r="P43" s="2">
        <f t="shared" si="14"/>
        <v>0</v>
      </c>
      <c r="Q43" s="2">
        <f t="shared" si="6"/>
        <v>0</v>
      </c>
      <c r="R43" s="2">
        <f t="shared" si="15"/>
        <v>1</v>
      </c>
      <c r="S43" s="39">
        <f>H43</f>
        <v>140.31730769230768</v>
      </c>
      <c r="T43" s="2"/>
    </row>
    <row r="44" spans="1:20">
      <c r="A44" s="23" t="s">
        <v>257</v>
      </c>
      <c r="B44" s="23" t="s">
        <v>80</v>
      </c>
      <c r="C44" s="44">
        <v>86</v>
      </c>
      <c r="D44" s="39">
        <v>43.589743589743591</v>
      </c>
      <c r="E44" s="2"/>
      <c r="F44" s="54"/>
      <c r="G44" s="37">
        <v>10</v>
      </c>
      <c r="H44" s="37">
        <f t="shared" si="9"/>
        <v>139.58974358974359</v>
      </c>
      <c r="I44" s="2">
        <f t="shared" si="10"/>
        <v>3</v>
      </c>
      <c r="J44" s="2"/>
      <c r="K44" s="40">
        <v>96</v>
      </c>
      <c r="L44" s="2"/>
      <c r="M44" s="2">
        <f t="shared" si="11"/>
        <v>1</v>
      </c>
      <c r="N44" s="2">
        <f t="shared" si="12"/>
        <v>0</v>
      </c>
      <c r="O44" s="2">
        <f t="shared" si="13"/>
        <v>0</v>
      </c>
      <c r="P44" s="2">
        <f t="shared" si="14"/>
        <v>0</v>
      </c>
      <c r="Q44" s="2">
        <f t="shared" si="6"/>
        <v>0</v>
      </c>
      <c r="R44" s="2">
        <f t="shared" si="15"/>
        <v>1</v>
      </c>
      <c r="S44" s="39">
        <f>H44</f>
        <v>139.58974358974359</v>
      </c>
      <c r="T44" s="2"/>
    </row>
    <row r="45" spans="1:20">
      <c r="A45" s="23" t="s">
        <v>277</v>
      </c>
      <c r="B45" s="23" t="s">
        <v>46</v>
      </c>
      <c r="C45" s="44">
        <v>27</v>
      </c>
      <c r="D45" s="39">
        <v>33.974358974358971</v>
      </c>
      <c r="E45" s="57">
        <v>15.416666666666666</v>
      </c>
      <c r="F45" s="54">
        <v>47</v>
      </c>
      <c r="G45" s="37"/>
      <c r="H45" s="37">
        <f t="shared" si="9"/>
        <v>123.39102564102564</v>
      </c>
      <c r="I45" s="2">
        <f t="shared" si="10"/>
        <v>4</v>
      </c>
      <c r="J45" s="2"/>
      <c r="K45" s="2"/>
      <c r="L45" s="2"/>
      <c r="M45" s="2">
        <f t="shared" si="11"/>
        <v>0</v>
      </c>
      <c r="N45" s="2">
        <f t="shared" si="12"/>
        <v>0</v>
      </c>
      <c r="O45" s="2">
        <f t="shared" si="13"/>
        <v>0</v>
      </c>
      <c r="P45" s="2">
        <f t="shared" si="14"/>
        <v>0</v>
      </c>
      <c r="Q45" s="2">
        <f t="shared" si="6"/>
        <v>0</v>
      </c>
      <c r="R45" s="2">
        <f t="shared" si="15"/>
        <v>0</v>
      </c>
      <c r="S45" s="37">
        <f>H45-MIN(D45:G45,C45)</f>
        <v>107.97435897435896</v>
      </c>
      <c r="T45" s="2"/>
    </row>
    <row r="46" spans="1:20">
      <c r="A46" s="23" t="s">
        <v>266</v>
      </c>
      <c r="B46" s="23" t="s">
        <v>126</v>
      </c>
      <c r="C46" s="44">
        <v>36</v>
      </c>
      <c r="D46" s="39">
        <v>17.307692307692307</v>
      </c>
      <c r="E46" s="57">
        <v>16.25</v>
      </c>
      <c r="F46" s="54">
        <v>35</v>
      </c>
      <c r="G46" s="37">
        <v>0</v>
      </c>
      <c r="H46" s="37">
        <f t="shared" si="9"/>
        <v>104.55769230769231</v>
      </c>
      <c r="I46" s="2">
        <f t="shared" si="10"/>
        <v>5</v>
      </c>
      <c r="J46" s="2"/>
      <c r="K46" s="2"/>
      <c r="L46" s="2"/>
      <c r="M46" s="2">
        <f t="shared" si="11"/>
        <v>0</v>
      </c>
      <c r="N46" s="2">
        <f t="shared" si="12"/>
        <v>0</v>
      </c>
      <c r="O46" s="2">
        <f t="shared" si="13"/>
        <v>0</v>
      </c>
      <c r="P46" s="2">
        <f t="shared" si="14"/>
        <v>0</v>
      </c>
      <c r="Q46" s="2">
        <f t="shared" si="6"/>
        <v>0</v>
      </c>
      <c r="R46" s="2">
        <f t="shared" si="15"/>
        <v>0</v>
      </c>
      <c r="S46" s="37">
        <f>C46+D46+F46</f>
        <v>88.307692307692307</v>
      </c>
      <c r="T46" s="2"/>
    </row>
    <row r="47" spans="1:20">
      <c r="A47" s="23" t="s">
        <v>299</v>
      </c>
      <c r="B47" s="23" t="s">
        <v>9</v>
      </c>
      <c r="C47" s="44">
        <v>19</v>
      </c>
      <c r="D47" s="39">
        <v>7.6923076923076925</v>
      </c>
      <c r="E47" s="2">
        <v>19</v>
      </c>
      <c r="F47" s="54">
        <v>41</v>
      </c>
      <c r="G47" s="37">
        <v>26.666666666666668</v>
      </c>
      <c r="H47" s="37">
        <f t="shared" si="9"/>
        <v>113.35897435897436</v>
      </c>
      <c r="I47" s="2">
        <f t="shared" si="10"/>
        <v>5</v>
      </c>
      <c r="J47" s="2"/>
      <c r="K47" s="2"/>
      <c r="L47" s="2"/>
      <c r="M47" s="2">
        <f t="shared" si="11"/>
        <v>0</v>
      </c>
      <c r="N47" s="2">
        <f t="shared" si="12"/>
        <v>0</v>
      </c>
      <c r="O47" s="2">
        <f t="shared" si="13"/>
        <v>0</v>
      </c>
      <c r="P47" s="2">
        <f t="shared" si="14"/>
        <v>0</v>
      </c>
      <c r="Q47" s="2">
        <f t="shared" si="6"/>
        <v>0</v>
      </c>
      <c r="R47" s="2">
        <f t="shared" si="15"/>
        <v>0</v>
      </c>
      <c r="S47" s="39">
        <f>E47+F47+G47</f>
        <v>86.666666666666671</v>
      </c>
      <c r="T47" s="2"/>
    </row>
    <row r="48" spans="1:20">
      <c r="A48" s="22" t="s">
        <v>262</v>
      </c>
      <c r="B48" s="22" t="s">
        <v>263</v>
      </c>
      <c r="C48" s="44">
        <v>37</v>
      </c>
      <c r="D48" s="39">
        <v>13.461538461538462</v>
      </c>
      <c r="E48" s="57">
        <v>21.708333333333336</v>
      </c>
      <c r="F48" s="54"/>
      <c r="G48" s="37"/>
      <c r="H48" s="37">
        <f t="shared" si="9"/>
        <v>72.169871794871796</v>
      </c>
      <c r="I48" s="2">
        <f t="shared" si="10"/>
        <v>3</v>
      </c>
      <c r="J48" s="2"/>
      <c r="K48" s="2"/>
      <c r="L48" s="2"/>
      <c r="M48" s="2">
        <f t="shared" si="11"/>
        <v>0</v>
      </c>
      <c r="N48" s="2">
        <f t="shared" si="12"/>
        <v>0</v>
      </c>
      <c r="O48" s="2">
        <f t="shared" si="13"/>
        <v>0</v>
      </c>
      <c r="P48" s="2">
        <f t="shared" si="14"/>
        <v>0</v>
      </c>
      <c r="Q48" s="2">
        <f t="shared" si="6"/>
        <v>0</v>
      </c>
      <c r="R48" s="2">
        <f t="shared" si="15"/>
        <v>0</v>
      </c>
      <c r="S48" s="39">
        <f>H48</f>
        <v>72.169871794871796</v>
      </c>
      <c r="T48" s="2"/>
    </row>
    <row r="49" spans="1:20">
      <c r="A49" s="22" t="s">
        <v>287</v>
      </c>
      <c r="B49" s="22" t="s">
        <v>192</v>
      </c>
      <c r="C49" s="44">
        <v>26</v>
      </c>
      <c r="D49" s="39">
        <v>3.2051282051282053</v>
      </c>
      <c r="E49" s="1"/>
      <c r="F49" s="55"/>
      <c r="G49" s="39">
        <v>42.5</v>
      </c>
      <c r="H49" s="37">
        <f t="shared" si="9"/>
        <v>71.705128205128204</v>
      </c>
      <c r="I49" s="2">
        <f t="shared" si="10"/>
        <v>3</v>
      </c>
      <c r="J49" s="1"/>
      <c r="K49" s="1"/>
      <c r="L49" s="1"/>
      <c r="M49" s="2">
        <f t="shared" si="11"/>
        <v>0</v>
      </c>
      <c r="N49" s="2">
        <f t="shared" si="12"/>
        <v>0</v>
      </c>
      <c r="O49" s="2">
        <f t="shared" si="13"/>
        <v>0</v>
      </c>
      <c r="P49" s="2">
        <f t="shared" si="14"/>
        <v>0</v>
      </c>
      <c r="Q49" s="2">
        <f t="shared" si="6"/>
        <v>0</v>
      </c>
      <c r="R49" s="2">
        <f t="shared" si="15"/>
        <v>0</v>
      </c>
      <c r="S49" s="39">
        <f>H49</f>
        <v>71.705128205128204</v>
      </c>
      <c r="T49" s="2"/>
    </row>
    <row r="50" spans="1:20">
      <c r="A50" s="23" t="s">
        <v>260</v>
      </c>
      <c r="B50" s="23" t="s">
        <v>261</v>
      </c>
      <c r="C50" s="44">
        <v>33</v>
      </c>
      <c r="D50" s="39">
        <v>5.1282051282051286</v>
      </c>
      <c r="E50" s="57">
        <v>15.625</v>
      </c>
      <c r="F50" s="54">
        <v>4</v>
      </c>
      <c r="G50" s="37"/>
      <c r="H50" s="37">
        <f t="shared" si="9"/>
        <v>57.753205128205124</v>
      </c>
      <c r="I50" s="2">
        <f t="shared" si="10"/>
        <v>4</v>
      </c>
      <c r="J50" s="2"/>
      <c r="K50" s="2"/>
      <c r="L50" s="2"/>
      <c r="M50" s="2">
        <f t="shared" si="11"/>
        <v>0</v>
      </c>
      <c r="N50" s="2">
        <f t="shared" si="12"/>
        <v>0</v>
      </c>
      <c r="O50" s="2">
        <f t="shared" si="13"/>
        <v>0</v>
      </c>
      <c r="P50" s="2">
        <f t="shared" si="14"/>
        <v>0</v>
      </c>
      <c r="Q50" s="2">
        <f t="shared" si="6"/>
        <v>0</v>
      </c>
      <c r="R50" s="2">
        <f t="shared" si="15"/>
        <v>0</v>
      </c>
      <c r="S50" s="37">
        <f>H50-MIN(D50:G50,C50)</f>
        <v>53.753205128205124</v>
      </c>
      <c r="T50" s="2"/>
    </row>
    <row r="51" spans="1:20">
      <c r="A51" s="23" t="s">
        <v>273</v>
      </c>
      <c r="B51" s="23" t="s">
        <v>133</v>
      </c>
      <c r="C51" s="44">
        <v>20</v>
      </c>
      <c r="D51" s="39">
        <v>19.871794871794872</v>
      </c>
      <c r="E51" s="57"/>
      <c r="F51" s="54"/>
      <c r="G51" s="37"/>
      <c r="H51" s="37">
        <f t="shared" si="9"/>
        <v>39.871794871794876</v>
      </c>
      <c r="I51" s="2">
        <f t="shared" si="10"/>
        <v>2</v>
      </c>
      <c r="J51" s="2"/>
      <c r="K51" s="2"/>
      <c r="L51" s="2"/>
      <c r="M51" s="2">
        <f t="shared" si="11"/>
        <v>0</v>
      </c>
      <c r="N51" s="2">
        <f t="shared" si="12"/>
        <v>0</v>
      </c>
      <c r="O51" s="2">
        <f t="shared" si="13"/>
        <v>0</v>
      </c>
      <c r="P51" s="2">
        <f t="shared" si="14"/>
        <v>0</v>
      </c>
      <c r="Q51" s="2">
        <f t="shared" si="6"/>
        <v>0</v>
      </c>
      <c r="R51" s="2">
        <f t="shared" si="15"/>
        <v>0</v>
      </c>
      <c r="S51" s="39">
        <f t="shared" ref="S51:S58" si="17">H51</f>
        <v>39.871794871794876</v>
      </c>
      <c r="T51" s="2"/>
    </row>
    <row r="52" spans="1:20">
      <c r="A52" s="23" t="s">
        <v>286</v>
      </c>
      <c r="B52" s="23" t="s">
        <v>80</v>
      </c>
      <c r="C52" s="44">
        <v>22</v>
      </c>
      <c r="D52" s="39"/>
      <c r="E52" s="2"/>
      <c r="F52" s="54"/>
      <c r="G52" s="37"/>
      <c r="H52" s="37">
        <f t="shared" si="9"/>
        <v>22</v>
      </c>
      <c r="I52" s="2">
        <f t="shared" si="10"/>
        <v>1</v>
      </c>
      <c r="J52" s="2"/>
      <c r="K52" s="2"/>
      <c r="L52" s="2"/>
      <c r="M52" s="2">
        <f t="shared" si="11"/>
        <v>0</v>
      </c>
      <c r="N52" s="2">
        <f t="shared" si="12"/>
        <v>0</v>
      </c>
      <c r="O52" s="2">
        <f t="shared" si="13"/>
        <v>0</v>
      </c>
      <c r="P52" s="2">
        <f t="shared" si="14"/>
        <v>0</v>
      </c>
      <c r="Q52" s="2">
        <f t="shared" si="6"/>
        <v>0</v>
      </c>
      <c r="R52" s="2">
        <f t="shared" si="15"/>
        <v>0</v>
      </c>
      <c r="S52" s="39">
        <f t="shared" si="17"/>
        <v>22</v>
      </c>
      <c r="T52" s="2"/>
    </row>
    <row r="53" spans="1:20">
      <c r="A53" s="23" t="s">
        <v>298</v>
      </c>
      <c r="B53" s="23" t="s">
        <v>165</v>
      </c>
      <c r="C53" s="44">
        <v>18</v>
      </c>
      <c r="D53" s="39"/>
      <c r="E53" s="2"/>
      <c r="F53" s="54">
        <v>3</v>
      </c>
      <c r="G53" s="37"/>
      <c r="H53" s="37">
        <f t="shared" si="9"/>
        <v>21</v>
      </c>
      <c r="I53" s="2">
        <f t="shared" si="10"/>
        <v>2</v>
      </c>
      <c r="J53" s="2"/>
      <c r="K53" s="2"/>
      <c r="L53" s="2"/>
      <c r="M53" s="2">
        <f t="shared" si="11"/>
        <v>0</v>
      </c>
      <c r="N53" s="2">
        <f t="shared" si="12"/>
        <v>0</v>
      </c>
      <c r="O53" s="2">
        <f t="shared" si="13"/>
        <v>0</v>
      </c>
      <c r="P53" s="2">
        <f t="shared" si="14"/>
        <v>0</v>
      </c>
      <c r="Q53" s="2">
        <f t="shared" si="6"/>
        <v>0</v>
      </c>
      <c r="R53" s="2">
        <f t="shared" si="15"/>
        <v>0</v>
      </c>
      <c r="S53" s="39">
        <f t="shared" si="17"/>
        <v>21</v>
      </c>
      <c r="T53" s="2"/>
    </row>
    <row r="54" spans="1:20">
      <c r="A54" s="22" t="s">
        <v>279</v>
      </c>
      <c r="B54" s="22" t="s">
        <v>280</v>
      </c>
      <c r="C54" s="44"/>
      <c r="D54" s="2"/>
      <c r="E54" s="2"/>
      <c r="F54" s="54"/>
      <c r="G54" s="37"/>
      <c r="H54" s="37">
        <f t="shared" si="9"/>
        <v>0</v>
      </c>
      <c r="I54" s="2">
        <f t="shared" si="10"/>
        <v>0</v>
      </c>
      <c r="J54" s="2"/>
      <c r="K54" s="2"/>
      <c r="L54" s="2"/>
      <c r="M54" s="2">
        <f t="shared" si="11"/>
        <v>0</v>
      </c>
      <c r="N54" s="2">
        <f t="shared" si="12"/>
        <v>0</v>
      </c>
      <c r="O54" s="2">
        <f t="shared" si="13"/>
        <v>0</v>
      </c>
      <c r="P54" s="2">
        <f t="shared" si="14"/>
        <v>0</v>
      </c>
      <c r="Q54" s="2">
        <f t="shared" si="6"/>
        <v>0</v>
      </c>
      <c r="R54" s="2">
        <f t="shared" si="15"/>
        <v>0</v>
      </c>
      <c r="S54" s="39">
        <f t="shared" si="17"/>
        <v>0</v>
      </c>
      <c r="T54" s="2"/>
    </row>
    <row r="55" spans="1:20">
      <c r="A55" s="22" t="s">
        <v>288</v>
      </c>
      <c r="B55" s="22" t="s">
        <v>5</v>
      </c>
      <c r="C55" s="44"/>
      <c r="D55" s="39"/>
      <c r="E55" s="2"/>
      <c r="F55" s="54"/>
      <c r="G55" s="37"/>
      <c r="H55" s="37">
        <f t="shared" si="9"/>
        <v>0</v>
      </c>
      <c r="I55" s="2">
        <f t="shared" si="10"/>
        <v>0</v>
      </c>
      <c r="J55" s="2"/>
      <c r="K55" s="2"/>
      <c r="L55" s="2"/>
      <c r="M55" s="2">
        <f t="shared" si="11"/>
        <v>0</v>
      </c>
      <c r="N55" s="2">
        <f t="shared" si="12"/>
        <v>0</v>
      </c>
      <c r="O55" s="2">
        <f t="shared" si="13"/>
        <v>0</v>
      </c>
      <c r="P55" s="2">
        <f t="shared" si="14"/>
        <v>0</v>
      </c>
      <c r="Q55" s="2">
        <f t="shared" si="6"/>
        <v>0</v>
      </c>
      <c r="R55" s="2">
        <f t="shared" si="15"/>
        <v>0</v>
      </c>
      <c r="S55" s="39">
        <f t="shared" si="17"/>
        <v>0</v>
      </c>
      <c r="T55" s="2"/>
    </row>
    <row r="56" spans="1:20">
      <c r="A56" s="22" t="s">
        <v>303</v>
      </c>
      <c r="B56" s="22" t="s">
        <v>95</v>
      </c>
      <c r="C56" s="44"/>
      <c r="D56" s="39"/>
      <c r="E56" s="1"/>
      <c r="F56" s="55"/>
      <c r="G56" s="39"/>
      <c r="H56" s="37">
        <f t="shared" si="9"/>
        <v>0</v>
      </c>
      <c r="I56" s="2">
        <f t="shared" si="10"/>
        <v>0</v>
      </c>
      <c r="J56" s="1"/>
      <c r="K56" s="1"/>
      <c r="L56" s="1"/>
      <c r="M56" s="2">
        <f t="shared" si="11"/>
        <v>0</v>
      </c>
      <c r="N56" s="2">
        <f t="shared" si="12"/>
        <v>0</v>
      </c>
      <c r="O56" s="2">
        <f t="shared" si="13"/>
        <v>0</v>
      </c>
      <c r="P56" s="2">
        <f t="shared" si="14"/>
        <v>0</v>
      </c>
      <c r="Q56" s="2">
        <f t="shared" si="6"/>
        <v>0</v>
      </c>
      <c r="R56" s="2">
        <f t="shared" si="15"/>
        <v>0</v>
      </c>
      <c r="S56" s="39">
        <f t="shared" si="17"/>
        <v>0</v>
      </c>
      <c r="T56" s="2"/>
    </row>
    <row r="57" spans="1:20">
      <c r="A57" s="23" t="s">
        <v>56</v>
      </c>
      <c r="B57" s="23" t="s">
        <v>110</v>
      </c>
      <c r="C57" s="44"/>
      <c r="D57" s="39"/>
      <c r="E57" s="2"/>
      <c r="F57" s="54"/>
      <c r="G57" s="37"/>
      <c r="H57" s="37">
        <f t="shared" si="9"/>
        <v>0</v>
      </c>
      <c r="I57" s="2">
        <f t="shared" si="10"/>
        <v>0</v>
      </c>
      <c r="J57" s="2"/>
      <c r="K57" s="2"/>
      <c r="L57" s="2"/>
      <c r="M57" s="2">
        <f t="shared" si="11"/>
        <v>0</v>
      </c>
      <c r="N57" s="2">
        <f t="shared" si="12"/>
        <v>0</v>
      </c>
      <c r="O57" s="2">
        <f t="shared" si="13"/>
        <v>0</v>
      </c>
      <c r="P57" s="2">
        <f t="shared" si="14"/>
        <v>0</v>
      </c>
      <c r="Q57" s="2">
        <f t="shared" si="6"/>
        <v>0</v>
      </c>
      <c r="R57" s="2">
        <f t="shared" si="15"/>
        <v>0</v>
      </c>
      <c r="S57" s="39">
        <f t="shared" si="17"/>
        <v>0</v>
      </c>
      <c r="T57" s="2"/>
    </row>
    <row r="58" spans="1:20">
      <c r="A58" s="12" t="s">
        <v>0</v>
      </c>
      <c r="B58" s="12" t="s">
        <v>1</v>
      </c>
      <c r="C58" s="44"/>
      <c r="D58" s="39"/>
      <c r="E58" s="2"/>
      <c r="F58" s="54"/>
      <c r="G58" s="37"/>
      <c r="H58" s="37">
        <f t="shared" si="9"/>
        <v>0</v>
      </c>
      <c r="I58" s="2">
        <f t="shared" si="10"/>
        <v>0</v>
      </c>
      <c r="J58" s="2"/>
      <c r="K58" s="2"/>
      <c r="L58" s="2"/>
      <c r="M58" s="2">
        <f t="shared" si="11"/>
        <v>0</v>
      </c>
      <c r="N58" s="2">
        <f t="shared" si="12"/>
        <v>0</v>
      </c>
      <c r="O58" s="2">
        <f t="shared" si="13"/>
        <v>0</v>
      </c>
      <c r="P58" s="2">
        <f t="shared" si="14"/>
        <v>0</v>
      </c>
      <c r="Q58" s="2">
        <f t="shared" si="6"/>
        <v>0</v>
      </c>
      <c r="R58" s="2">
        <f t="shared" si="15"/>
        <v>0</v>
      </c>
      <c r="S58" s="39">
        <f t="shared" si="17"/>
        <v>0</v>
      </c>
      <c r="T58" s="2"/>
    </row>
    <row r="59" spans="1:20">
      <c r="C59" s="37"/>
      <c r="D59" s="39"/>
      <c r="E59" s="2"/>
      <c r="F59" s="54"/>
      <c r="G59" s="37"/>
      <c r="H59" s="37"/>
      <c r="I59" s="2"/>
      <c r="J59" s="2"/>
      <c r="K59" s="2"/>
      <c r="L59" s="2"/>
      <c r="M59" s="2"/>
      <c r="N59" s="2"/>
      <c r="O59" s="2"/>
      <c r="P59" s="2"/>
      <c r="Q59" s="2"/>
      <c r="R59" s="2"/>
      <c r="S59" s="39"/>
      <c r="T59" s="2"/>
    </row>
    <row r="60" spans="1:20">
      <c r="C60" s="37"/>
      <c r="D60" s="39"/>
      <c r="E60" s="2"/>
      <c r="F60" s="54"/>
      <c r="G60" s="37"/>
      <c r="H60" s="37"/>
      <c r="I60" s="2"/>
      <c r="J60" s="2"/>
      <c r="K60" s="2"/>
      <c r="L60" s="2"/>
      <c r="M60" s="2"/>
      <c r="N60" s="2"/>
      <c r="O60" s="2"/>
      <c r="P60" s="2"/>
      <c r="Q60" s="2"/>
      <c r="R60" s="2"/>
      <c r="S60" s="39"/>
      <c r="T60" s="2"/>
    </row>
    <row r="61" spans="1:20">
      <c r="A61" s="4" t="s">
        <v>461</v>
      </c>
      <c r="B61" s="4" t="s">
        <v>462</v>
      </c>
      <c r="C61" s="44">
        <v>98</v>
      </c>
      <c r="D61" s="39">
        <v>88</v>
      </c>
      <c r="E61" s="2">
        <v>71</v>
      </c>
      <c r="F61" s="54">
        <v>100</v>
      </c>
      <c r="G61" s="37"/>
      <c r="H61" s="37">
        <f t="shared" ref="H61:H95" si="18">SUM(D61:G61,C61)</f>
        <v>357</v>
      </c>
      <c r="I61" s="2">
        <f t="shared" ref="I61:I70" si="19">COUNT(D61:G61,C61)</f>
        <v>4</v>
      </c>
      <c r="J61" s="2"/>
      <c r="K61" s="2"/>
      <c r="L61" s="2"/>
      <c r="M61" s="2">
        <f t="shared" ref="M61:M70" si="20">IF(C61&gt;=50,1,0)</f>
        <v>1</v>
      </c>
      <c r="N61" s="2">
        <f t="shared" ref="N61:N95" si="21">IF(D61&gt;=48,1,0)</f>
        <v>1</v>
      </c>
      <c r="O61" s="2">
        <f t="shared" ref="O61:O95" si="22">IF(E61&gt;45,1,0)</f>
        <v>1</v>
      </c>
      <c r="P61" s="2">
        <f t="shared" ref="P61:P95" si="23">IF(F61&gt;=60,1,0)</f>
        <v>1</v>
      </c>
      <c r="Q61" s="2">
        <f t="shared" ref="Q61:Q94" si="24">IF(G61&gt;=50,1,0)</f>
        <v>0</v>
      </c>
      <c r="R61" s="2">
        <f t="shared" ref="R61:R95" si="25">SUM(M61:Q61)</f>
        <v>4</v>
      </c>
      <c r="S61" s="37">
        <f>H61-MIN(D61:G61,C61)</f>
        <v>286</v>
      </c>
      <c r="T61" s="53" t="s">
        <v>719</v>
      </c>
    </row>
    <row r="62" spans="1:20">
      <c r="A62" s="4" t="s">
        <v>466</v>
      </c>
      <c r="B62" s="4" t="s">
        <v>31</v>
      </c>
      <c r="C62" s="44">
        <v>88</v>
      </c>
      <c r="D62" s="39">
        <v>77</v>
      </c>
      <c r="E62" s="1">
        <v>88</v>
      </c>
      <c r="F62" s="55"/>
      <c r="G62" s="39"/>
      <c r="H62" s="37">
        <f t="shared" si="18"/>
        <v>253</v>
      </c>
      <c r="I62" s="2">
        <f t="shared" si="19"/>
        <v>3</v>
      </c>
      <c r="J62" s="1"/>
      <c r="K62" s="1"/>
      <c r="L62" s="1"/>
      <c r="M62" s="2">
        <f t="shared" si="20"/>
        <v>1</v>
      </c>
      <c r="N62" s="2">
        <f t="shared" si="21"/>
        <v>1</v>
      </c>
      <c r="O62" s="2">
        <f t="shared" si="22"/>
        <v>1</v>
      </c>
      <c r="P62" s="2">
        <f t="shared" si="23"/>
        <v>0</v>
      </c>
      <c r="Q62" s="2">
        <f t="shared" si="24"/>
        <v>0</v>
      </c>
      <c r="R62" s="2">
        <f t="shared" si="25"/>
        <v>3</v>
      </c>
      <c r="S62" s="39">
        <f>H62</f>
        <v>253</v>
      </c>
      <c r="T62" s="40" t="s">
        <v>730</v>
      </c>
    </row>
    <row r="63" spans="1:20">
      <c r="A63" s="4" t="s">
        <v>460</v>
      </c>
      <c r="B63" s="4" t="s">
        <v>27</v>
      </c>
      <c r="C63" s="44">
        <v>76</v>
      </c>
      <c r="D63" s="39">
        <v>31</v>
      </c>
      <c r="E63" s="2">
        <v>66</v>
      </c>
      <c r="F63" s="54">
        <v>54</v>
      </c>
      <c r="G63" s="37"/>
      <c r="H63" s="37">
        <f t="shared" si="18"/>
        <v>227</v>
      </c>
      <c r="I63" s="2">
        <f t="shared" si="19"/>
        <v>4</v>
      </c>
      <c r="J63" s="2"/>
      <c r="K63" s="2"/>
      <c r="L63" s="2"/>
      <c r="M63" s="2">
        <f t="shared" si="20"/>
        <v>1</v>
      </c>
      <c r="N63" s="2">
        <f t="shared" si="21"/>
        <v>0</v>
      </c>
      <c r="O63" s="2">
        <f t="shared" si="22"/>
        <v>1</v>
      </c>
      <c r="P63" s="2">
        <f t="shared" si="23"/>
        <v>0</v>
      </c>
      <c r="Q63" s="2">
        <f t="shared" si="24"/>
        <v>0</v>
      </c>
      <c r="R63" s="2">
        <f t="shared" si="25"/>
        <v>2</v>
      </c>
      <c r="S63" s="37">
        <f>H63-MIN(D63:G63,C63)</f>
        <v>196</v>
      </c>
      <c r="T63" s="53" t="s">
        <v>719</v>
      </c>
    </row>
    <row r="64" spans="1:20">
      <c r="A64" s="4" t="s">
        <v>458</v>
      </c>
      <c r="B64" s="4" t="s">
        <v>112</v>
      </c>
      <c r="C64" s="44">
        <v>97</v>
      </c>
      <c r="D64" s="39">
        <v>85</v>
      </c>
      <c r="E64" s="2"/>
      <c r="F64" s="54"/>
      <c r="G64" s="37"/>
      <c r="H64" s="37">
        <f t="shared" si="18"/>
        <v>182</v>
      </c>
      <c r="I64" s="2">
        <f t="shared" si="19"/>
        <v>2</v>
      </c>
      <c r="J64" s="2"/>
      <c r="K64" s="2"/>
      <c r="L64" s="2"/>
      <c r="M64" s="2">
        <f t="shared" si="20"/>
        <v>1</v>
      </c>
      <c r="N64" s="2">
        <f t="shared" si="21"/>
        <v>1</v>
      </c>
      <c r="O64" s="2">
        <f t="shared" si="22"/>
        <v>0</v>
      </c>
      <c r="P64" s="2">
        <f t="shared" si="23"/>
        <v>0</v>
      </c>
      <c r="Q64" s="2">
        <f t="shared" si="24"/>
        <v>0</v>
      </c>
      <c r="R64" s="2">
        <f t="shared" si="25"/>
        <v>2</v>
      </c>
      <c r="S64" s="39">
        <f t="shared" ref="S64:S72" si="26">H64</f>
        <v>182</v>
      </c>
      <c r="T64" s="53" t="s">
        <v>719</v>
      </c>
    </row>
    <row r="65" spans="1:20">
      <c r="A65" s="4" t="s">
        <v>536</v>
      </c>
      <c r="B65" s="4" t="s">
        <v>171</v>
      </c>
      <c r="C65" s="44">
        <v>90</v>
      </c>
      <c r="D65" s="39"/>
      <c r="E65" s="2"/>
      <c r="F65" s="54"/>
      <c r="G65" s="37">
        <v>90</v>
      </c>
      <c r="H65" s="37">
        <f t="shared" si="18"/>
        <v>180</v>
      </c>
      <c r="I65" s="2">
        <f t="shared" si="19"/>
        <v>2</v>
      </c>
      <c r="J65" s="2"/>
      <c r="K65" s="2"/>
      <c r="L65" s="2"/>
      <c r="M65" s="2">
        <f t="shared" si="20"/>
        <v>1</v>
      </c>
      <c r="N65" s="2">
        <f t="shared" si="21"/>
        <v>0</v>
      </c>
      <c r="O65" s="2">
        <f t="shared" si="22"/>
        <v>0</v>
      </c>
      <c r="P65" s="2">
        <f t="shared" si="23"/>
        <v>0</v>
      </c>
      <c r="Q65" s="2">
        <f t="shared" si="24"/>
        <v>1</v>
      </c>
      <c r="R65" s="2">
        <f t="shared" si="25"/>
        <v>2</v>
      </c>
      <c r="S65" s="39">
        <f t="shared" si="26"/>
        <v>180</v>
      </c>
      <c r="T65" s="53" t="s">
        <v>719</v>
      </c>
    </row>
    <row r="66" spans="1:20">
      <c r="A66" s="4" t="s">
        <v>459</v>
      </c>
      <c r="B66" s="4" t="s">
        <v>201</v>
      </c>
      <c r="C66" s="44">
        <v>81</v>
      </c>
      <c r="D66" s="39"/>
      <c r="E66" s="2">
        <v>72</v>
      </c>
      <c r="F66" s="54"/>
      <c r="G66" s="37"/>
      <c r="H66" s="37">
        <f t="shared" si="18"/>
        <v>153</v>
      </c>
      <c r="I66" s="2">
        <f t="shared" si="19"/>
        <v>2</v>
      </c>
      <c r="J66" s="2"/>
      <c r="K66" s="2"/>
      <c r="L66" s="2"/>
      <c r="M66" s="2">
        <f t="shared" si="20"/>
        <v>1</v>
      </c>
      <c r="N66" s="2">
        <f t="shared" si="21"/>
        <v>0</v>
      </c>
      <c r="O66" s="2">
        <f t="shared" si="22"/>
        <v>1</v>
      </c>
      <c r="P66" s="2">
        <f t="shared" si="23"/>
        <v>0</v>
      </c>
      <c r="Q66" s="2">
        <f t="shared" si="24"/>
        <v>0</v>
      </c>
      <c r="R66" s="2">
        <f t="shared" si="25"/>
        <v>2</v>
      </c>
      <c r="S66" s="39">
        <f t="shared" si="26"/>
        <v>153</v>
      </c>
      <c r="T66" s="53" t="s">
        <v>731</v>
      </c>
    </row>
    <row r="67" spans="1:20">
      <c r="A67" s="4" t="s">
        <v>452</v>
      </c>
      <c r="B67" s="4" t="s">
        <v>116</v>
      </c>
      <c r="C67" s="44">
        <v>82</v>
      </c>
      <c r="D67" s="39">
        <v>62</v>
      </c>
      <c r="E67" s="2"/>
      <c r="F67" s="54"/>
      <c r="G67" s="37"/>
      <c r="H67" s="37">
        <f t="shared" si="18"/>
        <v>144</v>
      </c>
      <c r="I67" s="2">
        <f t="shared" si="19"/>
        <v>2</v>
      </c>
      <c r="J67" s="2"/>
      <c r="K67" s="2"/>
      <c r="L67" s="2"/>
      <c r="M67" s="2">
        <f t="shared" si="20"/>
        <v>1</v>
      </c>
      <c r="N67" s="2">
        <f t="shared" si="21"/>
        <v>1</v>
      </c>
      <c r="O67" s="2">
        <f t="shared" si="22"/>
        <v>0</v>
      </c>
      <c r="P67" s="2">
        <f t="shared" si="23"/>
        <v>0</v>
      </c>
      <c r="Q67" s="2">
        <f t="shared" si="24"/>
        <v>0</v>
      </c>
      <c r="R67" s="2">
        <f t="shared" si="25"/>
        <v>2</v>
      </c>
      <c r="S67" s="39">
        <f t="shared" si="26"/>
        <v>144</v>
      </c>
      <c r="T67" s="53" t="s">
        <v>719</v>
      </c>
    </row>
    <row r="68" spans="1:20">
      <c r="A68" s="4" t="s">
        <v>630</v>
      </c>
      <c r="B68" s="2" t="s">
        <v>105</v>
      </c>
      <c r="C68" s="44">
        <v>72</v>
      </c>
      <c r="D68" s="39">
        <v>57</v>
      </c>
      <c r="E68" s="2"/>
      <c r="F68" s="54"/>
      <c r="G68" s="37"/>
      <c r="H68" s="37">
        <f t="shared" si="18"/>
        <v>129</v>
      </c>
      <c r="I68" s="2">
        <f t="shared" si="19"/>
        <v>2</v>
      </c>
      <c r="J68" s="2"/>
      <c r="K68" s="2"/>
      <c r="L68" s="2"/>
      <c r="M68" s="2">
        <f t="shared" si="20"/>
        <v>1</v>
      </c>
      <c r="N68" s="2">
        <f t="shared" si="21"/>
        <v>1</v>
      </c>
      <c r="O68" s="2">
        <f t="shared" si="22"/>
        <v>0</v>
      </c>
      <c r="P68" s="2">
        <f t="shared" si="23"/>
        <v>0</v>
      </c>
      <c r="Q68" s="2">
        <f t="shared" si="24"/>
        <v>0</v>
      </c>
      <c r="R68" s="2">
        <f t="shared" si="25"/>
        <v>2</v>
      </c>
      <c r="S68" s="39">
        <f t="shared" si="26"/>
        <v>129</v>
      </c>
      <c r="T68" s="41" t="s">
        <v>718</v>
      </c>
    </row>
    <row r="69" spans="1:20">
      <c r="A69" s="4" t="s">
        <v>619</v>
      </c>
      <c r="B69" s="4" t="s">
        <v>488</v>
      </c>
      <c r="C69" s="37">
        <v>78</v>
      </c>
      <c r="D69" s="39">
        <v>48.717948717948715</v>
      </c>
      <c r="E69" s="2"/>
      <c r="F69" s="54"/>
      <c r="G69" s="37"/>
      <c r="H69" s="37">
        <f t="shared" si="18"/>
        <v>126.71794871794872</v>
      </c>
      <c r="I69" s="2">
        <f t="shared" si="19"/>
        <v>2</v>
      </c>
      <c r="J69" s="2"/>
      <c r="K69" s="2"/>
      <c r="L69" s="2"/>
      <c r="M69" s="2">
        <f t="shared" si="20"/>
        <v>1</v>
      </c>
      <c r="N69" s="2">
        <f t="shared" si="21"/>
        <v>1</v>
      </c>
      <c r="O69" s="2">
        <f t="shared" si="22"/>
        <v>0</v>
      </c>
      <c r="P69" s="2">
        <f t="shared" si="23"/>
        <v>0</v>
      </c>
      <c r="Q69" s="2">
        <f t="shared" si="24"/>
        <v>0</v>
      </c>
      <c r="R69" s="2">
        <f t="shared" si="25"/>
        <v>2</v>
      </c>
      <c r="S69" s="39">
        <f t="shared" si="26"/>
        <v>126.71794871794872</v>
      </c>
      <c r="T69" s="53" t="s">
        <v>719</v>
      </c>
    </row>
    <row r="70" spans="1:20">
      <c r="A70" s="4" t="s">
        <v>629</v>
      </c>
      <c r="B70" s="2" t="s">
        <v>60</v>
      </c>
      <c r="C70" s="44">
        <v>75</v>
      </c>
      <c r="D70" s="39"/>
      <c r="E70" s="2">
        <v>46</v>
      </c>
      <c r="F70" s="54"/>
      <c r="G70" s="37"/>
      <c r="H70" s="37">
        <f t="shared" si="18"/>
        <v>121</v>
      </c>
      <c r="I70" s="2">
        <f t="shared" si="19"/>
        <v>2</v>
      </c>
      <c r="J70" s="2"/>
      <c r="K70" s="2"/>
      <c r="L70" s="2"/>
      <c r="M70" s="2">
        <f t="shared" si="20"/>
        <v>1</v>
      </c>
      <c r="N70" s="2">
        <f t="shared" si="21"/>
        <v>0</v>
      </c>
      <c r="O70" s="2">
        <f t="shared" si="22"/>
        <v>1</v>
      </c>
      <c r="P70" s="2">
        <f t="shared" si="23"/>
        <v>0</v>
      </c>
      <c r="Q70" s="2">
        <f t="shared" si="24"/>
        <v>0</v>
      </c>
      <c r="R70" s="2">
        <f t="shared" si="25"/>
        <v>2</v>
      </c>
      <c r="S70" s="39">
        <f t="shared" si="26"/>
        <v>121</v>
      </c>
      <c r="T70" s="53" t="s">
        <v>719</v>
      </c>
    </row>
    <row r="71" spans="1:20">
      <c r="A71" s="4" t="s">
        <v>455</v>
      </c>
      <c r="B71" s="4" t="s">
        <v>80</v>
      </c>
      <c r="C71" s="44"/>
      <c r="D71" s="39"/>
      <c r="E71" s="2"/>
      <c r="F71" s="54">
        <v>86</v>
      </c>
      <c r="G71" s="37"/>
      <c r="H71" s="37">
        <f t="shared" si="18"/>
        <v>86</v>
      </c>
      <c r="I71" s="2">
        <f>COUNT(D71:G71,C70)</f>
        <v>2</v>
      </c>
      <c r="J71" s="2"/>
      <c r="K71" s="2"/>
      <c r="L71" s="2"/>
      <c r="M71" s="2">
        <f>IF(C70&gt;=50,1,0)</f>
        <v>1</v>
      </c>
      <c r="N71" s="2">
        <f t="shared" si="21"/>
        <v>0</v>
      </c>
      <c r="O71" s="2">
        <f t="shared" si="22"/>
        <v>0</v>
      </c>
      <c r="P71" s="2">
        <f t="shared" si="23"/>
        <v>1</v>
      </c>
      <c r="Q71" s="2">
        <f t="shared" si="24"/>
        <v>0</v>
      </c>
      <c r="R71" s="2">
        <f t="shared" si="25"/>
        <v>2</v>
      </c>
      <c r="S71" s="39">
        <f t="shared" si="26"/>
        <v>86</v>
      </c>
      <c r="T71" s="53" t="s">
        <v>719</v>
      </c>
    </row>
    <row r="72" spans="1:20">
      <c r="A72" s="4" t="s">
        <v>469</v>
      </c>
      <c r="B72" s="4" t="s">
        <v>151</v>
      </c>
      <c r="C72" s="44">
        <v>37</v>
      </c>
      <c r="D72" s="39">
        <v>31</v>
      </c>
      <c r="E72" s="1"/>
      <c r="F72" s="55"/>
      <c r="G72" s="39">
        <v>60</v>
      </c>
      <c r="H72" s="37">
        <f t="shared" si="18"/>
        <v>128</v>
      </c>
      <c r="I72" s="2">
        <f>COUNT(D72:G72,C72)</f>
        <v>3</v>
      </c>
      <c r="J72" s="1"/>
      <c r="K72" s="1"/>
      <c r="L72" s="1"/>
      <c r="M72" s="2">
        <f>IF(C72&gt;=50,1,0)</f>
        <v>0</v>
      </c>
      <c r="N72" s="2">
        <f t="shared" si="21"/>
        <v>0</v>
      </c>
      <c r="O72" s="2">
        <f t="shared" si="22"/>
        <v>0</v>
      </c>
      <c r="P72" s="2">
        <f t="shared" si="23"/>
        <v>0</v>
      </c>
      <c r="Q72" s="2">
        <f t="shared" si="24"/>
        <v>1</v>
      </c>
      <c r="R72" s="2">
        <f t="shared" si="25"/>
        <v>1</v>
      </c>
      <c r="S72" s="39">
        <f t="shared" si="26"/>
        <v>128</v>
      </c>
      <c r="T72" s="2"/>
    </row>
    <row r="73" spans="1:20">
      <c r="A73" s="4" t="s">
        <v>456</v>
      </c>
      <c r="B73" s="4" t="s">
        <v>85</v>
      </c>
      <c r="C73" s="39">
        <v>26</v>
      </c>
      <c r="D73" s="39">
        <v>49</v>
      </c>
      <c r="E73" s="2">
        <v>42</v>
      </c>
      <c r="F73" s="54"/>
      <c r="G73" s="37">
        <v>30</v>
      </c>
      <c r="H73" s="37">
        <f t="shared" si="18"/>
        <v>147</v>
      </c>
      <c r="I73" s="2">
        <f>COUNT(D73:G73,C72)</f>
        <v>4</v>
      </c>
      <c r="J73" s="2"/>
      <c r="K73" s="2"/>
      <c r="L73" s="2"/>
      <c r="M73" s="2">
        <f>IF(C72&gt;=50,1,0)</f>
        <v>0</v>
      </c>
      <c r="N73" s="2">
        <f t="shared" si="21"/>
        <v>1</v>
      </c>
      <c r="O73" s="2">
        <f t="shared" si="22"/>
        <v>0</v>
      </c>
      <c r="P73" s="2">
        <f t="shared" si="23"/>
        <v>0</v>
      </c>
      <c r="Q73" s="2">
        <f t="shared" si="24"/>
        <v>0</v>
      </c>
      <c r="R73" s="2">
        <f t="shared" si="25"/>
        <v>1</v>
      </c>
      <c r="S73" s="37">
        <f>H73-MIN(D73:G73,C73)</f>
        <v>121</v>
      </c>
      <c r="T73" s="2"/>
    </row>
    <row r="74" spans="1:20">
      <c r="A74" s="4" t="s">
        <v>482</v>
      </c>
      <c r="B74" s="4" t="s">
        <v>483</v>
      </c>
      <c r="C74" s="44">
        <v>100</v>
      </c>
      <c r="D74" s="39"/>
      <c r="E74" s="2"/>
      <c r="F74" s="54"/>
      <c r="G74" s="37"/>
      <c r="H74" s="37">
        <f t="shared" si="18"/>
        <v>100</v>
      </c>
      <c r="I74" s="2">
        <f t="shared" ref="I74:I84" si="27">COUNT(D74:G74,C74)</f>
        <v>1</v>
      </c>
      <c r="J74" s="2"/>
      <c r="K74" s="2"/>
      <c r="L74" s="2"/>
      <c r="M74" s="2">
        <f t="shared" ref="M74:M84" si="28">IF(C74&gt;=50,1,0)</f>
        <v>1</v>
      </c>
      <c r="N74" s="2">
        <f t="shared" si="21"/>
        <v>0</v>
      </c>
      <c r="O74" s="2">
        <f t="shared" si="22"/>
        <v>0</v>
      </c>
      <c r="P74" s="2">
        <f t="shared" si="23"/>
        <v>0</v>
      </c>
      <c r="Q74" s="2">
        <f t="shared" si="24"/>
        <v>0</v>
      </c>
      <c r="R74" s="2">
        <f t="shared" si="25"/>
        <v>1</v>
      </c>
      <c r="S74" s="39">
        <f t="shared" ref="S74:S83" si="29">H74</f>
        <v>100</v>
      </c>
      <c r="T74" s="53" t="s">
        <v>719</v>
      </c>
    </row>
    <row r="75" spans="1:20">
      <c r="A75" s="4" t="s">
        <v>467</v>
      </c>
      <c r="B75" s="4" t="s">
        <v>54</v>
      </c>
      <c r="C75" s="44">
        <v>81</v>
      </c>
      <c r="D75" s="39"/>
      <c r="E75" s="2"/>
      <c r="F75" s="54"/>
      <c r="G75" s="37"/>
      <c r="H75" s="37">
        <f t="shared" si="18"/>
        <v>81</v>
      </c>
      <c r="I75" s="2">
        <f t="shared" si="27"/>
        <v>1</v>
      </c>
      <c r="J75" s="2"/>
      <c r="K75" s="2"/>
      <c r="L75" s="2"/>
      <c r="M75" s="2">
        <f t="shared" si="28"/>
        <v>1</v>
      </c>
      <c r="N75" s="2">
        <f t="shared" si="21"/>
        <v>0</v>
      </c>
      <c r="O75" s="2">
        <f t="shared" si="22"/>
        <v>0</v>
      </c>
      <c r="P75" s="2">
        <f t="shared" si="23"/>
        <v>0</v>
      </c>
      <c r="Q75" s="2">
        <f t="shared" si="24"/>
        <v>0</v>
      </c>
      <c r="R75" s="2">
        <f t="shared" si="25"/>
        <v>1</v>
      </c>
      <c r="S75" s="39">
        <f t="shared" si="29"/>
        <v>81</v>
      </c>
      <c r="T75" s="53" t="s">
        <v>719</v>
      </c>
    </row>
    <row r="76" spans="1:20">
      <c r="A76" s="4" t="s">
        <v>472</v>
      </c>
      <c r="B76" s="4" t="s">
        <v>297</v>
      </c>
      <c r="C76" s="44"/>
      <c r="D76" s="39"/>
      <c r="E76" s="2"/>
      <c r="F76" s="54">
        <v>80</v>
      </c>
      <c r="G76" s="37"/>
      <c r="H76" s="37">
        <f t="shared" si="18"/>
        <v>80</v>
      </c>
      <c r="I76" s="2">
        <f t="shared" si="27"/>
        <v>1</v>
      </c>
      <c r="J76" s="2"/>
      <c r="K76" s="2"/>
      <c r="L76" s="2"/>
      <c r="M76" s="2">
        <f t="shared" si="28"/>
        <v>0</v>
      </c>
      <c r="N76" s="2">
        <f t="shared" si="21"/>
        <v>0</v>
      </c>
      <c r="O76" s="2">
        <f t="shared" si="22"/>
        <v>0</v>
      </c>
      <c r="P76" s="2">
        <f t="shared" si="23"/>
        <v>1</v>
      </c>
      <c r="Q76" s="2">
        <f t="shared" si="24"/>
        <v>0</v>
      </c>
      <c r="R76" s="2">
        <f t="shared" si="25"/>
        <v>1</v>
      </c>
      <c r="S76" s="39">
        <f t="shared" si="29"/>
        <v>80</v>
      </c>
      <c r="T76" s="53" t="s">
        <v>719</v>
      </c>
    </row>
    <row r="77" spans="1:20">
      <c r="A77" s="4" t="s">
        <v>606</v>
      </c>
      <c r="B77" s="2" t="s">
        <v>271</v>
      </c>
      <c r="C77" s="49">
        <v>51</v>
      </c>
      <c r="D77" s="39">
        <v>27</v>
      </c>
      <c r="E77" s="2"/>
      <c r="F77" s="54"/>
      <c r="G77" s="37"/>
      <c r="H77" s="37">
        <f t="shared" si="18"/>
        <v>78</v>
      </c>
      <c r="I77" s="2">
        <f t="shared" si="27"/>
        <v>2</v>
      </c>
      <c r="J77" s="2"/>
      <c r="K77" s="2"/>
      <c r="L77" s="2"/>
      <c r="M77" s="2">
        <f t="shared" si="28"/>
        <v>1</v>
      </c>
      <c r="N77" s="2">
        <f t="shared" si="21"/>
        <v>0</v>
      </c>
      <c r="O77" s="2">
        <f t="shared" si="22"/>
        <v>0</v>
      </c>
      <c r="P77" s="2">
        <f t="shared" si="23"/>
        <v>0</v>
      </c>
      <c r="Q77" s="2">
        <f t="shared" si="24"/>
        <v>0</v>
      </c>
      <c r="R77" s="2">
        <f t="shared" si="25"/>
        <v>1</v>
      </c>
      <c r="S77" s="39">
        <f t="shared" si="29"/>
        <v>78</v>
      </c>
      <c r="T77" s="53" t="s">
        <v>719</v>
      </c>
    </row>
    <row r="78" spans="1:20">
      <c r="A78" s="4" t="s">
        <v>622</v>
      </c>
      <c r="B78" s="4" t="s">
        <v>110</v>
      </c>
      <c r="C78" s="37">
        <v>75</v>
      </c>
      <c r="D78" s="39"/>
      <c r="E78" s="2"/>
      <c r="F78" s="54"/>
      <c r="G78" s="37"/>
      <c r="H78" s="37">
        <f t="shared" si="18"/>
        <v>75</v>
      </c>
      <c r="I78" s="2">
        <f t="shared" si="27"/>
        <v>1</v>
      </c>
      <c r="J78" s="2"/>
      <c r="K78" s="2"/>
      <c r="L78" s="2"/>
      <c r="M78" s="2">
        <f t="shared" si="28"/>
        <v>1</v>
      </c>
      <c r="N78" s="2">
        <f t="shared" si="21"/>
        <v>0</v>
      </c>
      <c r="O78" s="2">
        <f t="shared" si="22"/>
        <v>0</v>
      </c>
      <c r="P78" s="2">
        <f t="shared" si="23"/>
        <v>0</v>
      </c>
      <c r="Q78" s="2">
        <f t="shared" si="24"/>
        <v>0</v>
      </c>
      <c r="R78" s="2">
        <f t="shared" si="25"/>
        <v>1</v>
      </c>
      <c r="S78" s="39">
        <f t="shared" si="29"/>
        <v>75</v>
      </c>
      <c r="T78" s="53" t="s">
        <v>719</v>
      </c>
    </row>
    <row r="79" spans="1:20">
      <c r="A79" s="4" t="s">
        <v>464</v>
      </c>
      <c r="B79" s="4" t="s">
        <v>259</v>
      </c>
      <c r="C79" s="44">
        <v>63</v>
      </c>
      <c r="D79" s="39"/>
      <c r="E79" s="2"/>
      <c r="F79" s="54"/>
      <c r="G79" s="65">
        <v>33</v>
      </c>
      <c r="H79" s="37">
        <f t="shared" si="18"/>
        <v>96</v>
      </c>
      <c r="I79" s="2">
        <f t="shared" si="27"/>
        <v>2</v>
      </c>
      <c r="J79" s="2"/>
      <c r="K79" s="2"/>
      <c r="L79" s="2"/>
      <c r="M79" s="2">
        <f t="shared" si="28"/>
        <v>1</v>
      </c>
      <c r="N79" s="2">
        <f t="shared" si="21"/>
        <v>0</v>
      </c>
      <c r="O79" s="2">
        <f t="shared" si="22"/>
        <v>0</v>
      </c>
      <c r="P79" s="2">
        <f t="shared" si="23"/>
        <v>0</v>
      </c>
      <c r="Q79" s="2">
        <f t="shared" si="24"/>
        <v>0</v>
      </c>
      <c r="R79" s="2">
        <f t="shared" si="25"/>
        <v>1</v>
      </c>
      <c r="S79" s="39">
        <f t="shared" si="29"/>
        <v>96</v>
      </c>
      <c r="T79" s="2"/>
    </row>
    <row r="80" spans="1:20">
      <c r="A80" s="4" t="s">
        <v>625</v>
      </c>
      <c r="B80" s="4" t="s">
        <v>93</v>
      </c>
      <c r="C80" s="37"/>
      <c r="D80" s="39"/>
      <c r="E80" s="2"/>
      <c r="F80" s="54">
        <v>70</v>
      </c>
      <c r="G80" s="37"/>
      <c r="H80" s="37">
        <f t="shared" si="18"/>
        <v>70</v>
      </c>
      <c r="I80" s="2">
        <f t="shared" si="27"/>
        <v>1</v>
      </c>
      <c r="J80" s="2"/>
      <c r="K80" s="2"/>
      <c r="L80" s="2"/>
      <c r="M80" s="2">
        <f t="shared" si="28"/>
        <v>0</v>
      </c>
      <c r="N80" s="2">
        <f t="shared" si="21"/>
        <v>0</v>
      </c>
      <c r="O80" s="2">
        <f t="shared" si="22"/>
        <v>0</v>
      </c>
      <c r="P80" s="2">
        <f t="shared" si="23"/>
        <v>1</v>
      </c>
      <c r="Q80" s="2">
        <f t="shared" si="24"/>
        <v>0</v>
      </c>
      <c r="R80" s="2">
        <f t="shared" si="25"/>
        <v>1</v>
      </c>
      <c r="S80" s="39">
        <f t="shared" si="29"/>
        <v>70</v>
      </c>
      <c r="T80" s="2"/>
    </row>
    <row r="81" spans="1:20">
      <c r="A81" s="4" t="s">
        <v>465</v>
      </c>
      <c r="B81" s="4" t="s">
        <v>97</v>
      </c>
      <c r="C81" s="44">
        <v>68</v>
      </c>
      <c r="D81" s="39"/>
      <c r="E81" s="2"/>
      <c r="F81" s="54"/>
      <c r="G81" s="37"/>
      <c r="H81" s="37">
        <f t="shared" si="18"/>
        <v>68</v>
      </c>
      <c r="I81" s="2">
        <f t="shared" si="27"/>
        <v>1</v>
      </c>
      <c r="J81" s="2"/>
      <c r="K81" s="2"/>
      <c r="L81" s="2"/>
      <c r="M81" s="2">
        <f t="shared" si="28"/>
        <v>1</v>
      </c>
      <c r="N81" s="2">
        <f t="shared" si="21"/>
        <v>0</v>
      </c>
      <c r="O81" s="2">
        <f t="shared" si="22"/>
        <v>0</v>
      </c>
      <c r="P81" s="2">
        <f t="shared" si="23"/>
        <v>0</v>
      </c>
      <c r="Q81" s="2">
        <f t="shared" si="24"/>
        <v>0</v>
      </c>
      <c r="R81" s="2">
        <f t="shared" si="25"/>
        <v>1</v>
      </c>
      <c r="S81" s="39">
        <f t="shared" si="29"/>
        <v>68</v>
      </c>
      <c r="T81" s="2"/>
    </row>
    <row r="82" spans="1:20">
      <c r="A82" s="4" t="s">
        <v>463</v>
      </c>
      <c r="B82" s="4" t="s">
        <v>49</v>
      </c>
      <c r="C82" s="44">
        <v>52</v>
      </c>
      <c r="D82" s="39">
        <v>4</v>
      </c>
      <c r="E82" s="2"/>
      <c r="F82" s="54"/>
      <c r="G82" s="37"/>
      <c r="H82" s="37">
        <f t="shared" si="18"/>
        <v>56</v>
      </c>
      <c r="I82" s="2">
        <f t="shared" si="27"/>
        <v>2</v>
      </c>
      <c r="J82" s="2"/>
      <c r="K82" s="2"/>
      <c r="L82" s="2"/>
      <c r="M82" s="2">
        <f t="shared" si="28"/>
        <v>1</v>
      </c>
      <c r="N82" s="2">
        <f t="shared" si="21"/>
        <v>0</v>
      </c>
      <c r="O82" s="2">
        <f t="shared" si="22"/>
        <v>0</v>
      </c>
      <c r="P82" s="2">
        <f t="shared" si="23"/>
        <v>0</v>
      </c>
      <c r="Q82" s="2">
        <f t="shared" si="24"/>
        <v>0</v>
      </c>
      <c r="R82" s="2">
        <f t="shared" si="25"/>
        <v>1</v>
      </c>
      <c r="S82" s="39">
        <f t="shared" si="29"/>
        <v>56</v>
      </c>
      <c r="T82" s="53" t="s">
        <v>731</v>
      </c>
    </row>
    <row r="83" spans="1:20">
      <c r="A83" s="4" t="s">
        <v>628</v>
      </c>
      <c r="B83" s="4" t="s">
        <v>46</v>
      </c>
      <c r="C83" s="44">
        <v>55</v>
      </c>
      <c r="D83" s="39"/>
      <c r="E83" s="2"/>
      <c r="F83" s="54"/>
      <c r="G83" s="37"/>
      <c r="H83" s="37">
        <f t="shared" si="18"/>
        <v>55</v>
      </c>
      <c r="I83" s="2">
        <f t="shared" si="27"/>
        <v>1</v>
      </c>
      <c r="J83" s="2"/>
      <c r="K83" s="2"/>
      <c r="L83" s="2"/>
      <c r="M83" s="2">
        <f t="shared" si="28"/>
        <v>1</v>
      </c>
      <c r="N83" s="2">
        <f t="shared" si="21"/>
        <v>0</v>
      </c>
      <c r="O83" s="2">
        <f t="shared" si="22"/>
        <v>0</v>
      </c>
      <c r="P83" s="2">
        <f t="shared" si="23"/>
        <v>0</v>
      </c>
      <c r="Q83" s="2">
        <f t="shared" si="24"/>
        <v>0</v>
      </c>
      <c r="R83" s="2">
        <f t="shared" si="25"/>
        <v>1</v>
      </c>
      <c r="S83" s="39">
        <f t="shared" si="29"/>
        <v>55</v>
      </c>
      <c r="T83" s="53" t="s">
        <v>719</v>
      </c>
    </row>
    <row r="84" spans="1:20">
      <c r="A84" s="27" t="s">
        <v>468</v>
      </c>
      <c r="B84" s="4" t="s">
        <v>52</v>
      </c>
      <c r="C84" s="44">
        <v>38</v>
      </c>
      <c r="D84" s="39">
        <v>3</v>
      </c>
      <c r="E84" s="2">
        <v>15</v>
      </c>
      <c r="F84" s="54">
        <v>40</v>
      </c>
      <c r="G84" s="37"/>
      <c r="H84" s="37">
        <f t="shared" si="18"/>
        <v>96</v>
      </c>
      <c r="I84" s="2">
        <f t="shared" si="27"/>
        <v>4</v>
      </c>
      <c r="J84" s="2"/>
      <c r="K84" s="2"/>
      <c r="L84" s="2"/>
      <c r="M84" s="2">
        <f t="shared" si="28"/>
        <v>0</v>
      </c>
      <c r="N84" s="2">
        <f t="shared" si="21"/>
        <v>0</v>
      </c>
      <c r="O84" s="2">
        <f t="shared" si="22"/>
        <v>0</v>
      </c>
      <c r="P84" s="2">
        <f t="shared" si="23"/>
        <v>0</v>
      </c>
      <c r="Q84" s="2">
        <f t="shared" si="24"/>
        <v>0</v>
      </c>
      <c r="R84" s="2">
        <f t="shared" si="25"/>
        <v>0</v>
      </c>
      <c r="S84" s="37">
        <f>H84-MIN(D84:G84,C84)</f>
        <v>93</v>
      </c>
      <c r="T84" s="2"/>
    </row>
    <row r="85" spans="1:20">
      <c r="A85" s="1" t="s">
        <v>453</v>
      </c>
      <c r="B85" s="1" t="s">
        <v>454</v>
      </c>
      <c r="C85" s="49">
        <v>55</v>
      </c>
      <c r="D85" s="39"/>
      <c r="E85" s="2"/>
      <c r="F85" s="54"/>
      <c r="G85" s="37"/>
      <c r="H85" s="37">
        <f t="shared" si="18"/>
        <v>55</v>
      </c>
      <c r="I85" s="2">
        <f>COUNT(D85:G85,C84)</f>
        <v>1</v>
      </c>
      <c r="J85" s="2"/>
      <c r="K85" s="2"/>
      <c r="L85" s="2"/>
      <c r="M85" s="2">
        <f>IF(C84&gt;=50,1,0)</f>
        <v>0</v>
      </c>
      <c r="N85" s="2">
        <f t="shared" si="21"/>
        <v>0</v>
      </c>
      <c r="O85" s="2">
        <f t="shared" si="22"/>
        <v>0</v>
      </c>
      <c r="P85" s="2">
        <f t="shared" si="23"/>
        <v>0</v>
      </c>
      <c r="Q85" s="2">
        <f t="shared" si="24"/>
        <v>0</v>
      </c>
      <c r="R85" s="2">
        <f t="shared" si="25"/>
        <v>0</v>
      </c>
      <c r="S85" s="39">
        <f t="shared" ref="S85:S95" si="30">H85</f>
        <v>55</v>
      </c>
      <c r="T85" s="2"/>
    </row>
    <row r="86" spans="1:20">
      <c r="A86" s="4" t="s">
        <v>633</v>
      </c>
      <c r="B86" s="2" t="s">
        <v>488</v>
      </c>
      <c r="C86" s="44">
        <v>42</v>
      </c>
      <c r="D86" s="39">
        <v>12</v>
      </c>
      <c r="E86" s="2"/>
      <c r="F86" s="54"/>
      <c r="G86" s="37"/>
      <c r="H86" s="37">
        <f t="shared" si="18"/>
        <v>54</v>
      </c>
      <c r="I86" s="2">
        <f t="shared" ref="I86:I95" si="31">COUNT(D86:G86,C86)</f>
        <v>2</v>
      </c>
      <c r="J86" s="2"/>
      <c r="K86" s="2"/>
      <c r="L86" s="2"/>
      <c r="M86" s="2">
        <f t="shared" ref="M86:M95" si="32">IF(C86&gt;=50,1,0)</f>
        <v>0</v>
      </c>
      <c r="N86" s="2">
        <f t="shared" si="21"/>
        <v>0</v>
      </c>
      <c r="O86" s="2">
        <f t="shared" si="22"/>
        <v>0</v>
      </c>
      <c r="P86" s="2">
        <f t="shared" si="23"/>
        <v>0</v>
      </c>
      <c r="Q86" s="2">
        <f t="shared" si="24"/>
        <v>0</v>
      </c>
      <c r="R86" s="2">
        <f t="shared" si="25"/>
        <v>0</v>
      </c>
      <c r="S86" s="39">
        <f t="shared" si="30"/>
        <v>54</v>
      </c>
      <c r="T86" s="2"/>
    </row>
    <row r="87" spans="1:20">
      <c r="A87" s="4" t="s">
        <v>457</v>
      </c>
      <c r="B87" s="4" t="s">
        <v>54</v>
      </c>
      <c r="C87" s="44"/>
      <c r="D87" s="39"/>
      <c r="E87" s="2"/>
      <c r="F87" s="54">
        <v>52</v>
      </c>
      <c r="G87" s="37"/>
      <c r="H87" s="37">
        <f t="shared" si="18"/>
        <v>52</v>
      </c>
      <c r="I87" s="2">
        <f t="shared" si="31"/>
        <v>1</v>
      </c>
      <c r="J87" s="2"/>
      <c r="K87" s="2"/>
      <c r="L87" s="2"/>
      <c r="M87" s="2">
        <f t="shared" si="32"/>
        <v>0</v>
      </c>
      <c r="N87" s="2">
        <f t="shared" si="21"/>
        <v>0</v>
      </c>
      <c r="O87" s="2">
        <f t="shared" si="22"/>
        <v>0</v>
      </c>
      <c r="P87" s="2">
        <f t="shared" si="23"/>
        <v>0</v>
      </c>
      <c r="Q87" s="2">
        <f t="shared" si="24"/>
        <v>0</v>
      </c>
      <c r="R87" s="2">
        <f t="shared" si="25"/>
        <v>0</v>
      </c>
      <c r="S87" s="39">
        <f t="shared" si="30"/>
        <v>52</v>
      </c>
      <c r="T87" s="53" t="s">
        <v>719</v>
      </c>
    </row>
    <row r="88" spans="1:20">
      <c r="A88" s="4" t="s">
        <v>620</v>
      </c>
      <c r="B88" s="4" t="s">
        <v>621</v>
      </c>
      <c r="C88" s="37"/>
      <c r="D88" s="39"/>
      <c r="E88" s="2">
        <v>36</v>
      </c>
      <c r="F88" s="54"/>
      <c r="G88" s="37"/>
      <c r="H88" s="37">
        <f t="shared" si="18"/>
        <v>36</v>
      </c>
      <c r="I88" s="2">
        <f t="shared" si="31"/>
        <v>1</v>
      </c>
      <c r="J88" s="2"/>
      <c r="K88" s="2"/>
      <c r="L88" s="2"/>
      <c r="M88" s="2">
        <f t="shared" si="32"/>
        <v>0</v>
      </c>
      <c r="N88" s="2">
        <f t="shared" si="21"/>
        <v>0</v>
      </c>
      <c r="O88" s="2">
        <f t="shared" si="22"/>
        <v>0</v>
      </c>
      <c r="P88" s="2">
        <f t="shared" si="23"/>
        <v>0</v>
      </c>
      <c r="Q88" s="2">
        <f t="shared" si="24"/>
        <v>0</v>
      </c>
      <c r="R88" s="2">
        <f t="shared" si="25"/>
        <v>0</v>
      </c>
      <c r="S88" s="39">
        <f t="shared" si="30"/>
        <v>36</v>
      </c>
      <c r="T88" s="2"/>
    </row>
    <row r="89" spans="1:20">
      <c r="A89" s="4" t="s">
        <v>470</v>
      </c>
      <c r="B89" s="4" t="s">
        <v>471</v>
      </c>
      <c r="C89" s="44">
        <v>32</v>
      </c>
      <c r="D89" s="39"/>
      <c r="E89" s="2"/>
      <c r="F89" s="54"/>
      <c r="G89" s="37"/>
      <c r="H89" s="37">
        <f t="shared" si="18"/>
        <v>32</v>
      </c>
      <c r="I89" s="2">
        <f t="shared" si="31"/>
        <v>1</v>
      </c>
      <c r="J89" s="2"/>
      <c r="K89" s="2"/>
      <c r="L89" s="2"/>
      <c r="M89" s="2">
        <f t="shared" si="32"/>
        <v>0</v>
      </c>
      <c r="N89" s="2">
        <f t="shared" si="21"/>
        <v>0</v>
      </c>
      <c r="O89" s="2">
        <f t="shared" si="22"/>
        <v>0</v>
      </c>
      <c r="P89" s="2">
        <f t="shared" si="23"/>
        <v>0</v>
      </c>
      <c r="Q89" s="2">
        <f t="shared" si="24"/>
        <v>0</v>
      </c>
      <c r="R89" s="2">
        <f t="shared" si="25"/>
        <v>0</v>
      </c>
      <c r="S89" s="39">
        <f t="shared" si="30"/>
        <v>32</v>
      </c>
      <c r="T89" s="2"/>
    </row>
    <row r="90" spans="1:20">
      <c r="A90" s="4" t="s">
        <v>631</v>
      </c>
      <c r="B90" s="4" t="s">
        <v>632</v>
      </c>
      <c r="C90" s="44">
        <v>30</v>
      </c>
      <c r="D90" s="39"/>
      <c r="E90" s="2"/>
      <c r="F90" s="54"/>
      <c r="G90" s="37"/>
      <c r="H90" s="37">
        <f t="shared" si="18"/>
        <v>30</v>
      </c>
      <c r="I90" s="2">
        <f t="shared" si="31"/>
        <v>1</v>
      </c>
      <c r="J90" s="2"/>
      <c r="K90" s="2"/>
      <c r="L90" s="2"/>
      <c r="M90" s="2">
        <f t="shared" si="32"/>
        <v>0</v>
      </c>
      <c r="N90" s="2">
        <f t="shared" si="21"/>
        <v>0</v>
      </c>
      <c r="O90" s="2">
        <f t="shared" si="22"/>
        <v>0</v>
      </c>
      <c r="P90" s="2">
        <f t="shared" si="23"/>
        <v>0</v>
      </c>
      <c r="Q90" s="2">
        <f t="shared" si="24"/>
        <v>0</v>
      </c>
      <c r="R90" s="2">
        <f t="shared" si="25"/>
        <v>0</v>
      </c>
      <c r="S90" s="39">
        <f t="shared" si="30"/>
        <v>30</v>
      </c>
      <c r="T90" s="2"/>
    </row>
    <row r="91" spans="1:20">
      <c r="A91" s="4" t="s">
        <v>626</v>
      </c>
      <c r="B91" s="4" t="s">
        <v>627</v>
      </c>
      <c r="C91" s="44">
        <v>16</v>
      </c>
      <c r="D91" s="39"/>
      <c r="E91" s="2">
        <v>12</v>
      </c>
      <c r="F91" s="54"/>
      <c r="G91" s="37"/>
      <c r="H91" s="37">
        <f t="shared" si="18"/>
        <v>28</v>
      </c>
      <c r="I91" s="2">
        <f t="shared" si="31"/>
        <v>2</v>
      </c>
      <c r="J91" s="2"/>
      <c r="K91" s="2"/>
      <c r="L91" s="2"/>
      <c r="M91" s="2">
        <f t="shared" si="32"/>
        <v>0</v>
      </c>
      <c r="N91" s="2">
        <f t="shared" si="21"/>
        <v>0</v>
      </c>
      <c r="O91" s="2">
        <f t="shared" si="22"/>
        <v>0</v>
      </c>
      <c r="P91" s="2">
        <f t="shared" si="23"/>
        <v>0</v>
      </c>
      <c r="Q91" s="2">
        <f t="shared" si="24"/>
        <v>0</v>
      </c>
      <c r="R91" s="2">
        <f t="shared" si="25"/>
        <v>0</v>
      </c>
      <c r="S91" s="39">
        <f t="shared" si="30"/>
        <v>28</v>
      </c>
      <c r="T91" s="2"/>
    </row>
    <row r="92" spans="1:20">
      <c r="A92" s="4" t="s">
        <v>696</v>
      </c>
      <c r="B92" s="2" t="s">
        <v>123</v>
      </c>
      <c r="C92" s="37">
        <v>25</v>
      </c>
      <c r="D92" s="39"/>
      <c r="E92" s="2"/>
      <c r="F92" s="54"/>
      <c r="G92" s="37"/>
      <c r="H92" s="37">
        <f t="shared" si="18"/>
        <v>25</v>
      </c>
      <c r="I92" s="2">
        <f t="shared" si="31"/>
        <v>1</v>
      </c>
      <c r="J92" s="2"/>
      <c r="K92" s="2"/>
      <c r="L92" s="2"/>
      <c r="M92" s="2">
        <f t="shared" si="32"/>
        <v>0</v>
      </c>
      <c r="N92" s="2">
        <f t="shared" si="21"/>
        <v>0</v>
      </c>
      <c r="O92" s="2">
        <f t="shared" si="22"/>
        <v>0</v>
      </c>
      <c r="P92" s="2">
        <f t="shared" si="23"/>
        <v>0</v>
      </c>
      <c r="Q92" s="2">
        <f t="shared" si="24"/>
        <v>0</v>
      </c>
      <c r="R92" s="2">
        <f t="shared" si="25"/>
        <v>0</v>
      </c>
      <c r="S92" s="39">
        <f t="shared" si="30"/>
        <v>25</v>
      </c>
      <c r="T92" s="53" t="s">
        <v>719</v>
      </c>
    </row>
    <row r="93" spans="1:20">
      <c r="A93" s="2" t="s">
        <v>623</v>
      </c>
      <c r="B93" s="2" t="s">
        <v>133</v>
      </c>
      <c r="C93" s="37"/>
      <c r="D93" s="39"/>
      <c r="E93" s="2">
        <v>14</v>
      </c>
      <c r="F93" s="54">
        <v>8</v>
      </c>
      <c r="G93" s="37"/>
      <c r="H93" s="37">
        <f t="shared" si="18"/>
        <v>22</v>
      </c>
      <c r="I93" s="2">
        <f t="shared" si="31"/>
        <v>2</v>
      </c>
      <c r="J93" s="2"/>
      <c r="K93" s="2"/>
      <c r="L93" s="2"/>
      <c r="M93" s="2">
        <f t="shared" si="32"/>
        <v>0</v>
      </c>
      <c r="N93" s="2">
        <f t="shared" si="21"/>
        <v>0</v>
      </c>
      <c r="O93" s="2">
        <f t="shared" si="22"/>
        <v>0</v>
      </c>
      <c r="P93" s="2">
        <f t="shared" si="23"/>
        <v>0</v>
      </c>
      <c r="Q93" s="2">
        <f t="shared" si="24"/>
        <v>0</v>
      </c>
      <c r="R93" s="2">
        <f t="shared" si="25"/>
        <v>0</v>
      </c>
      <c r="S93" s="39">
        <f t="shared" si="30"/>
        <v>22</v>
      </c>
      <c r="T93" s="2"/>
    </row>
    <row r="94" spans="1:20">
      <c r="A94" s="4" t="s">
        <v>624</v>
      </c>
      <c r="B94" s="4" t="s">
        <v>5</v>
      </c>
      <c r="C94" s="37">
        <v>18</v>
      </c>
      <c r="D94" s="39"/>
      <c r="E94" s="2"/>
      <c r="F94" s="54"/>
      <c r="G94" s="37"/>
      <c r="H94" s="37">
        <f t="shared" si="18"/>
        <v>18</v>
      </c>
      <c r="I94" s="2">
        <f t="shared" si="31"/>
        <v>1</v>
      </c>
      <c r="J94" s="2"/>
      <c r="K94" s="2"/>
      <c r="L94" s="2"/>
      <c r="M94" s="2">
        <f t="shared" si="32"/>
        <v>0</v>
      </c>
      <c r="N94" s="2">
        <f t="shared" si="21"/>
        <v>0</v>
      </c>
      <c r="O94" s="2">
        <f t="shared" si="22"/>
        <v>0</v>
      </c>
      <c r="P94" s="2">
        <f t="shared" si="23"/>
        <v>0</v>
      </c>
      <c r="Q94" s="2">
        <f t="shared" si="24"/>
        <v>0</v>
      </c>
      <c r="R94" s="2">
        <f t="shared" si="25"/>
        <v>0</v>
      </c>
      <c r="S94" s="39">
        <f t="shared" si="30"/>
        <v>18</v>
      </c>
      <c r="T94" s="2"/>
    </row>
    <row r="95" spans="1:20">
      <c r="A95" s="4" t="s">
        <v>697</v>
      </c>
      <c r="B95" s="2" t="s">
        <v>698</v>
      </c>
      <c r="C95" s="37"/>
      <c r="D95" s="39"/>
      <c r="E95" s="2"/>
      <c r="F95" s="54"/>
      <c r="G95" s="37"/>
      <c r="H95" s="37">
        <f t="shared" si="18"/>
        <v>0</v>
      </c>
      <c r="I95" s="2">
        <f t="shared" si="31"/>
        <v>0</v>
      </c>
      <c r="J95" s="2"/>
      <c r="K95" s="2"/>
      <c r="L95" s="2"/>
      <c r="M95" s="2">
        <f t="shared" si="32"/>
        <v>0</v>
      </c>
      <c r="N95" s="2">
        <f t="shared" si="21"/>
        <v>0</v>
      </c>
      <c r="O95" s="2">
        <f t="shared" si="22"/>
        <v>0</v>
      </c>
      <c r="P95" s="2">
        <f t="shared" si="23"/>
        <v>0</v>
      </c>
      <c r="Q95" s="2">
        <f>IF(G95&gt;=50,1,0)</f>
        <v>0</v>
      </c>
      <c r="R95" s="2">
        <f t="shared" si="25"/>
        <v>0</v>
      </c>
      <c r="S95" s="39">
        <f t="shared" si="30"/>
        <v>0</v>
      </c>
      <c r="T95" s="53" t="s">
        <v>719</v>
      </c>
    </row>
    <row r="97" spans="13:17">
      <c r="M97" s="14" t="s">
        <v>720</v>
      </c>
      <c r="N97" s="14" t="s">
        <v>725</v>
      </c>
      <c r="O97" s="14" t="s">
        <v>721</v>
      </c>
      <c r="P97" s="14" t="s">
        <v>723</v>
      </c>
      <c r="Q97" s="14" t="s">
        <v>720</v>
      </c>
    </row>
  </sheetData>
  <sortState ref="A61:Y95">
    <sortCondition descending="1" ref="R61:R95"/>
    <sortCondition descending="1" ref="S61:S9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2"/>
  <sheetViews>
    <sheetView topLeftCell="A31" workbookViewId="0">
      <selection activeCell="V43" sqref="V43"/>
    </sheetView>
  </sheetViews>
  <sheetFormatPr defaultRowHeight="14.4"/>
  <cols>
    <col min="1" max="1" width="13.33203125" style="14" customWidth="1"/>
    <col min="2" max="2" width="11.88671875" customWidth="1"/>
    <col min="3" max="3" width="5" style="30" customWidth="1"/>
    <col min="4" max="5" width="5" style="42" customWidth="1"/>
    <col min="6" max="6" width="5" style="14" customWidth="1"/>
    <col min="7" max="7" width="5" style="30" customWidth="1"/>
    <col min="8" max="8" width="5" style="14" customWidth="1"/>
    <col min="9" max="9" width="5" style="30" customWidth="1"/>
    <col min="10" max="10" width="6.88671875" style="14" customWidth="1"/>
    <col min="11" max="11" width="5" style="14" customWidth="1"/>
    <col min="12" max="12" width="1.109375" style="14" customWidth="1"/>
    <col min="13" max="19" width="5" style="14" customWidth="1"/>
    <col min="20" max="21" width="8.88671875" style="14"/>
    <col min="22" max="22" width="26.6640625" style="14" customWidth="1"/>
  </cols>
  <sheetData>
    <row r="1" spans="1:22" ht="43.2">
      <c r="A1" s="12" t="s">
        <v>2</v>
      </c>
      <c r="B1" s="6" t="s">
        <v>3</v>
      </c>
      <c r="C1" s="30" t="s">
        <v>699</v>
      </c>
      <c r="D1" s="31" t="s">
        <v>700</v>
      </c>
      <c r="E1" s="31" t="s">
        <v>701</v>
      </c>
      <c r="F1" s="32" t="s">
        <v>702</v>
      </c>
      <c r="G1" s="33" t="s">
        <v>703</v>
      </c>
      <c r="H1" s="33" t="s">
        <v>704</v>
      </c>
      <c r="I1" s="33" t="s">
        <v>705</v>
      </c>
      <c r="J1" s="34" t="s">
        <v>706</v>
      </c>
      <c r="K1" s="35" t="s">
        <v>707</v>
      </c>
      <c r="L1" s="35"/>
      <c r="M1" s="35" t="s">
        <v>708</v>
      </c>
      <c r="N1" s="35" t="s">
        <v>709</v>
      </c>
      <c r="O1" s="36" t="s">
        <v>710</v>
      </c>
      <c r="P1" s="36" t="s">
        <v>711</v>
      </c>
      <c r="Q1" s="36" t="s">
        <v>712</v>
      </c>
      <c r="R1" s="36" t="s">
        <v>713</v>
      </c>
      <c r="S1" s="36" t="s">
        <v>714</v>
      </c>
      <c r="T1" s="34" t="s">
        <v>715</v>
      </c>
      <c r="U1" s="36" t="s">
        <v>716</v>
      </c>
      <c r="V1" s="36" t="s">
        <v>717</v>
      </c>
    </row>
    <row r="2" spans="1:22">
      <c r="A2" s="4" t="s">
        <v>114</v>
      </c>
      <c r="B2" s="4" t="s">
        <v>22</v>
      </c>
      <c r="C2" s="44">
        <v>97</v>
      </c>
      <c r="D2" s="38">
        <v>97.333333333333329</v>
      </c>
      <c r="E2" s="38"/>
      <c r="F2" s="39">
        <f t="shared" ref="F2:F13" si="0">MAX(D2:E2)</f>
        <v>97.333333333333329</v>
      </c>
      <c r="G2" s="37">
        <v>97.5</v>
      </c>
      <c r="H2" s="2"/>
      <c r="I2" s="37">
        <v>86.666666666666671</v>
      </c>
      <c r="J2" s="37">
        <f t="shared" ref="J2:J33" si="1">SUM(F2:I2,C2)</f>
        <v>378.5</v>
      </c>
      <c r="K2" s="2">
        <f t="shared" ref="K2:K33" si="2">COUNT(F2:I2,C2)</f>
        <v>4</v>
      </c>
      <c r="L2" s="2"/>
      <c r="M2" s="2"/>
      <c r="N2" s="2"/>
      <c r="O2" s="2">
        <f t="shared" ref="O2:O33" si="3">IF(C2&gt;=50,1,0)</f>
        <v>1</v>
      </c>
      <c r="P2" s="2">
        <f t="shared" ref="P2:P33" si="4">IF(F2&gt;=45,1,0)</f>
        <v>1</v>
      </c>
      <c r="Q2" s="2">
        <f t="shared" ref="Q2:Q33" si="5">IF(G2&gt;=50,1,0)</f>
        <v>1</v>
      </c>
      <c r="R2" s="2">
        <f t="shared" ref="R2:R33" si="6">IF(H2&gt;=60,1,0)</f>
        <v>0</v>
      </c>
      <c r="S2" s="2">
        <f t="shared" ref="S2:S65" si="7">IF(I2&gt;=50,1,0)</f>
        <v>1</v>
      </c>
      <c r="T2" s="2">
        <f t="shared" ref="T2:T33" si="8">SUM(O2:S2)</f>
        <v>4</v>
      </c>
      <c r="U2" s="37">
        <f>J2-MIN(F2:I2,C2)</f>
        <v>291.83333333333331</v>
      </c>
      <c r="V2" s="40" t="s">
        <v>730</v>
      </c>
    </row>
    <row r="3" spans="1:22">
      <c r="A3" s="19" t="s">
        <v>350</v>
      </c>
      <c r="B3" s="19" t="s">
        <v>351</v>
      </c>
      <c r="C3" s="44">
        <v>94</v>
      </c>
      <c r="D3" s="38">
        <v>76</v>
      </c>
      <c r="E3" s="38"/>
      <c r="F3" s="39">
        <f t="shared" si="0"/>
        <v>76</v>
      </c>
      <c r="G3" s="37">
        <v>94</v>
      </c>
      <c r="H3" s="2"/>
      <c r="I3" s="37">
        <v>96.666666666666671</v>
      </c>
      <c r="J3" s="37">
        <f t="shared" si="1"/>
        <v>360.66666666666669</v>
      </c>
      <c r="K3" s="2">
        <f t="shared" si="2"/>
        <v>4</v>
      </c>
      <c r="L3" s="2"/>
      <c r="M3" s="2"/>
      <c r="N3" s="2"/>
      <c r="O3" s="2">
        <f t="shared" si="3"/>
        <v>1</v>
      </c>
      <c r="P3" s="2">
        <f t="shared" si="4"/>
        <v>1</v>
      </c>
      <c r="Q3" s="2">
        <f t="shared" si="5"/>
        <v>1</v>
      </c>
      <c r="R3" s="2">
        <f t="shared" si="6"/>
        <v>0</v>
      </c>
      <c r="S3" s="2">
        <f t="shared" si="7"/>
        <v>1</v>
      </c>
      <c r="T3" s="2">
        <f t="shared" si="8"/>
        <v>4</v>
      </c>
      <c r="U3" s="37">
        <f>J3-MIN(F3:I3,C3)</f>
        <v>284.66666666666669</v>
      </c>
      <c r="V3" s="40" t="s">
        <v>730</v>
      </c>
    </row>
    <row r="4" spans="1:22">
      <c r="A4" s="19" t="s">
        <v>341</v>
      </c>
      <c r="B4" s="19" t="s">
        <v>261</v>
      </c>
      <c r="C4" s="44">
        <v>85</v>
      </c>
      <c r="D4" s="38"/>
      <c r="E4" s="38">
        <v>74.8</v>
      </c>
      <c r="F4" s="39">
        <f t="shared" si="0"/>
        <v>74.8</v>
      </c>
      <c r="G4" s="39"/>
      <c r="H4" s="1">
        <v>87</v>
      </c>
      <c r="I4" s="39">
        <v>93.333333333333329</v>
      </c>
      <c r="J4" s="37">
        <f t="shared" si="1"/>
        <v>340.13333333333333</v>
      </c>
      <c r="K4" s="2">
        <f t="shared" si="2"/>
        <v>4</v>
      </c>
      <c r="L4" s="1"/>
      <c r="M4" s="1"/>
      <c r="N4" s="1"/>
      <c r="O4" s="2">
        <f t="shared" si="3"/>
        <v>1</v>
      </c>
      <c r="P4" s="2">
        <f t="shared" si="4"/>
        <v>1</v>
      </c>
      <c r="Q4" s="2">
        <f t="shared" si="5"/>
        <v>0</v>
      </c>
      <c r="R4" s="2">
        <f t="shared" si="6"/>
        <v>1</v>
      </c>
      <c r="S4" s="2">
        <f t="shared" si="7"/>
        <v>1</v>
      </c>
      <c r="T4" s="2">
        <f t="shared" si="8"/>
        <v>4</v>
      </c>
      <c r="U4" s="37">
        <f>J4-MIN(F4:I4,C4)</f>
        <v>265.33333333333331</v>
      </c>
      <c r="V4" s="40" t="s">
        <v>730</v>
      </c>
    </row>
    <row r="5" spans="1:22">
      <c r="A5" s="1" t="s">
        <v>101</v>
      </c>
      <c r="B5" s="1" t="s">
        <v>11</v>
      </c>
      <c r="C5" s="44">
        <v>90</v>
      </c>
      <c r="D5" s="38">
        <v>76.333333333333329</v>
      </c>
      <c r="E5" s="38"/>
      <c r="F5" s="39">
        <f t="shared" si="0"/>
        <v>76.333333333333329</v>
      </c>
      <c r="G5" s="37">
        <v>81.5</v>
      </c>
      <c r="H5" s="2">
        <v>93</v>
      </c>
      <c r="I5" s="65">
        <v>97</v>
      </c>
      <c r="J5" s="37">
        <f t="shared" si="1"/>
        <v>437.83333333333331</v>
      </c>
      <c r="K5" s="2">
        <f t="shared" si="2"/>
        <v>5</v>
      </c>
      <c r="L5" s="2"/>
      <c r="M5" s="2"/>
      <c r="N5" s="2"/>
      <c r="O5" s="2">
        <f t="shared" si="3"/>
        <v>1</v>
      </c>
      <c r="P5" s="2">
        <f t="shared" si="4"/>
        <v>1</v>
      </c>
      <c r="Q5" s="2">
        <f t="shared" si="5"/>
        <v>1</v>
      </c>
      <c r="R5" s="2">
        <f t="shared" si="6"/>
        <v>1</v>
      </c>
      <c r="S5" s="2">
        <f t="shared" si="7"/>
        <v>1</v>
      </c>
      <c r="T5" s="2">
        <f t="shared" si="8"/>
        <v>5</v>
      </c>
      <c r="U5" s="37">
        <f>C5+H5+I5</f>
        <v>280</v>
      </c>
      <c r="V5" s="40" t="s">
        <v>730</v>
      </c>
    </row>
    <row r="6" spans="1:22">
      <c r="A6" s="12" t="s">
        <v>8</v>
      </c>
      <c r="B6" s="6" t="s">
        <v>9</v>
      </c>
      <c r="C6" s="44">
        <v>85</v>
      </c>
      <c r="D6" s="38"/>
      <c r="E6" s="38">
        <v>67.599999999999994</v>
      </c>
      <c r="F6" s="39">
        <f t="shared" si="0"/>
        <v>67.599999999999994</v>
      </c>
      <c r="G6" s="37">
        <v>88.5</v>
      </c>
      <c r="H6" s="2">
        <v>88</v>
      </c>
      <c r="I6" s="37"/>
      <c r="J6" s="37">
        <f t="shared" si="1"/>
        <v>329.1</v>
      </c>
      <c r="K6" s="2">
        <f t="shared" si="2"/>
        <v>4</v>
      </c>
      <c r="L6" s="2"/>
      <c r="M6" s="2"/>
      <c r="N6" s="2"/>
      <c r="O6" s="2">
        <f t="shared" si="3"/>
        <v>1</v>
      </c>
      <c r="P6" s="2">
        <f t="shared" si="4"/>
        <v>1</v>
      </c>
      <c r="Q6" s="2">
        <f t="shared" si="5"/>
        <v>1</v>
      </c>
      <c r="R6" s="2">
        <f t="shared" si="6"/>
        <v>1</v>
      </c>
      <c r="S6" s="2">
        <f t="shared" si="7"/>
        <v>0</v>
      </c>
      <c r="T6" s="2">
        <f t="shared" si="8"/>
        <v>4</v>
      </c>
      <c r="U6" s="37">
        <f>J6-MIN(F6:I6,C6)</f>
        <v>261.5</v>
      </c>
      <c r="V6" s="40" t="s">
        <v>730</v>
      </c>
    </row>
    <row r="7" spans="1:22">
      <c r="A7" s="1" t="s">
        <v>102</v>
      </c>
      <c r="B7" s="1" t="s">
        <v>54</v>
      </c>
      <c r="C7" s="44">
        <v>83</v>
      </c>
      <c r="D7" s="38">
        <v>64.166666666666671</v>
      </c>
      <c r="E7" s="38">
        <v>13.2</v>
      </c>
      <c r="F7" s="39">
        <f t="shared" si="0"/>
        <v>64.166666666666671</v>
      </c>
      <c r="G7" s="39">
        <v>86.5</v>
      </c>
      <c r="H7" s="1">
        <v>92</v>
      </c>
      <c r="I7" s="39"/>
      <c r="J7" s="37">
        <f t="shared" si="1"/>
        <v>325.66666666666669</v>
      </c>
      <c r="K7" s="2">
        <f t="shared" si="2"/>
        <v>4</v>
      </c>
      <c r="L7" s="1"/>
      <c r="M7" s="1"/>
      <c r="N7" s="1"/>
      <c r="O7" s="2">
        <f t="shared" si="3"/>
        <v>1</v>
      </c>
      <c r="P7" s="2">
        <f t="shared" si="4"/>
        <v>1</v>
      </c>
      <c r="Q7" s="2">
        <f t="shared" si="5"/>
        <v>1</v>
      </c>
      <c r="R7" s="2">
        <f t="shared" si="6"/>
        <v>1</v>
      </c>
      <c r="S7" s="2">
        <f t="shared" si="7"/>
        <v>0</v>
      </c>
      <c r="T7" s="2">
        <f t="shared" si="8"/>
        <v>4</v>
      </c>
      <c r="U7" s="37">
        <f>J7-MIN(F7:I7,C7)</f>
        <v>261.5</v>
      </c>
      <c r="V7" s="40" t="s">
        <v>730</v>
      </c>
    </row>
    <row r="8" spans="1:22">
      <c r="A8" s="19" t="s">
        <v>352</v>
      </c>
      <c r="B8" s="19" t="s">
        <v>60</v>
      </c>
      <c r="C8" s="44">
        <v>84</v>
      </c>
      <c r="D8" s="38">
        <v>6.166666666666667</v>
      </c>
      <c r="E8" s="38"/>
      <c r="F8" s="39">
        <f t="shared" si="0"/>
        <v>6.166666666666667</v>
      </c>
      <c r="G8" s="39">
        <v>79.5</v>
      </c>
      <c r="H8" s="1">
        <v>96</v>
      </c>
      <c r="I8" s="39">
        <v>66.666666666666671</v>
      </c>
      <c r="J8" s="37">
        <f t="shared" si="1"/>
        <v>332.33333333333337</v>
      </c>
      <c r="K8" s="2">
        <f t="shared" si="2"/>
        <v>5</v>
      </c>
      <c r="L8" s="1"/>
      <c r="M8" s="1"/>
      <c r="N8" s="1"/>
      <c r="O8" s="2">
        <f t="shared" si="3"/>
        <v>1</v>
      </c>
      <c r="P8" s="2">
        <f t="shared" si="4"/>
        <v>0</v>
      </c>
      <c r="Q8" s="2">
        <f t="shared" si="5"/>
        <v>1</v>
      </c>
      <c r="R8" s="2">
        <f t="shared" si="6"/>
        <v>1</v>
      </c>
      <c r="S8" s="2">
        <f t="shared" si="7"/>
        <v>1</v>
      </c>
      <c r="T8" s="2">
        <f t="shared" si="8"/>
        <v>4</v>
      </c>
      <c r="U8" s="39">
        <f>C8+G8+H8</f>
        <v>259.5</v>
      </c>
      <c r="V8" s="40" t="s">
        <v>730</v>
      </c>
    </row>
    <row r="9" spans="1:22">
      <c r="A9" s="21" t="s">
        <v>355</v>
      </c>
      <c r="B9" s="21" t="s">
        <v>356</v>
      </c>
      <c r="C9" s="44">
        <v>97</v>
      </c>
      <c r="D9" s="38"/>
      <c r="E9" s="38">
        <v>82.8</v>
      </c>
      <c r="F9" s="39">
        <f t="shared" si="0"/>
        <v>82.8</v>
      </c>
      <c r="G9" s="37">
        <v>78</v>
      </c>
      <c r="H9" s="2">
        <v>78</v>
      </c>
      <c r="I9" s="37"/>
      <c r="J9" s="37">
        <f t="shared" si="1"/>
        <v>335.8</v>
      </c>
      <c r="K9" s="2">
        <f t="shared" si="2"/>
        <v>4</v>
      </c>
      <c r="L9" s="2"/>
      <c r="M9" s="2"/>
      <c r="N9" s="2"/>
      <c r="O9" s="2">
        <f t="shared" si="3"/>
        <v>1</v>
      </c>
      <c r="P9" s="2">
        <f t="shared" si="4"/>
        <v>1</v>
      </c>
      <c r="Q9" s="2">
        <f t="shared" si="5"/>
        <v>1</v>
      </c>
      <c r="R9" s="2">
        <f t="shared" si="6"/>
        <v>1</v>
      </c>
      <c r="S9" s="2">
        <f t="shared" si="7"/>
        <v>0</v>
      </c>
      <c r="T9" s="2">
        <f t="shared" si="8"/>
        <v>4</v>
      </c>
      <c r="U9" s="37">
        <f>J9-MIN(F9:I9,C9)</f>
        <v>257.8</v>
      </c>
      <c r="V9" s="40" t="s">
        <v>730</v>
      </c>
    </row>
    <row r="10" spans="1:22">
      <c r="A10" s="20" t="s">
        <v>324</v>
      </c>
      <c r="B10" s="20" t="s">
        <v>325</v>
      </c>
      <c r="C10" s="44">
        <v>66</v>
      </c>
      <c r="D10" s="38">
        <v>78</v>
      </c>
      <c r="E10" s="38"/>
      <c r="F10" s="39">
        <f t="shared" si="0"/>
        <v>78</v>
      </c>
      <c r="G10" s="37">
        <v>83</v>
      </c>
      <c r="H10" s="2">
        <v>92</v>
      </c>
      <c r="I10" s="37"/>
      <c r="J10" s="37">
        <f t="shared" si="1"/>
        <v>319</v>
      </c>
      <c r="K10" s="2">
        <f t="shared" si="2"/>
        <v>4</v>
      </c>
      <c r="L10" s="2"/>
      <c r="M10" s="2"/>
      <c r="N10" s="2"/>
      <c r="O10" s="2">
        <f t="shared" si="3"/>
        <v>1</v>
      </c>
      <c r="P10" s="2">
        <f t="shared" si="4"/>
        <v>1</v>
      </c>
      <c r="Q10" s="2">
        <f t="shared" si="5"/>
        <v>1</v>
      </c>
      <c r="R10" s="2">
        <f t="shared" si="6"/>
        <v>1</v>
      </c>
      <c r="S10" s="2">
        <f t="shared" si="7"/>
        <v>0</v>
      </c>
      <c r="T10" s="2">
        <f t="shared" si="8"/>
        <v>4</v>
      </c>
      <c r="U10" s="37">
        <f>J10-MIN(F10:I10,C10)</f>
        <v>253</v>
      </c>
      <c r="V10" s="40" t="s">
        <v>730</v>
      </c>
    </row>
    <row r="11" spans="1:22">
      <c r="A11" s="19" t="s">
        <v>326</v>
      </c>
      <c r="B11" s="19" t="s">
        <v>45</v>
      </c>
      <c r="C11" s="44">
        <v>78</v>
      </c>
      <c r="D11" s="38"/>
      <c r="E11" s="38">
        <v>56.4</v>
      </c>
      <c r="F11" s="39">
        <f t="shared" si="0"/>
        <v>56.4</v>
      </c>
      <c r="G11" s="37">
        <v>61</v>
      </c>
      <c r="H11" s="2">
        <v>81</v>
      </c>
      <c r="I11" s="37"/>
      <c r="J11" s="37">
        <f t="shared" si="1"/>
        <v>276.39999999999998</v>
      </c>
      <c r="K11" s="2">
        <f t="shared" si="2"/>
        <v>4</v>
      </c>
      <c r="L11" s="2"/>
      <c r="M11" s="2"/>
      <c r="N11" s="2"/>
      <c r="O11" s="2">
        <f t="shared" si="3"/>
        <v>1</v>
      </c>
      <c r="P11" s="2">
        <f t="shared" si="4"/>
        <v>1</v>
      </c>
      <c r="Q11" s="2">
        <f t="shared" si="5"/>
        <v>1</v>
      </c>
      <c r="R11" s="2">
        <f t="shared" si="6"/>
        <v>1</v>
      </c>
      <c r="S11" s="2">
        <f t="shared" si="7"/>
        <v>0</v>
      </c>
      <c r="T11" s="2">
        <f t="shared" si="8"/>
        <v>4</v>
      </c>
      <c r="U11" s="37">
        <f>J11-MIN(F11:I11,C11)</f>
        <v>219.99999999999997</v>
      </c>
      <c r="V11" s="40" t="s">
        <v>730</v>
      </c>
    </row>
    <row r="12" spans="1:22">
      <c r="A12" s="12" t="s">
        <v>15</v>
      </c>
      <c r="B12" s="6" t="s">
        <v>16</v>
      </c>
      <c r="C12" s="44">
        <v>94</v>
      </c>
      <c r="D12" s="38">
        <v>91.833333333333329</v>
      </c>
      <c r="E12" s="38"/>
      <c r="F12" s="39">
        <f t="shared" si="0"/>
        <v>91.833333333333329</v>
      </c>
      <c r="G12" s="37"/>
      <c r="H12" s="2"/>
      <c r="I12" s="37">
        <v>100</v>
      </c>
      <c r="J12" s="37">
        <f t="shared" si="1"/>
        <v>285.83333333333331</v>
      </c>
      <c r="K12" s="2">
        <f t="shared" si="2"/>
        <v>3</v>
      </c>
      <c r="L12" s="2"/>
      <c r="M12" s="2"/>
      <c r="N12" s="2"/>
      <c r="O12" s="2">
        <f t="shared" si="3"/>
        <v>1</v>
      </c>
      <c r="P12" s="2">
        <f t="shared" si="4"/>
        <v>1</v>
      </c>
      <c r="Q12" s="2">
        <f t="shared" si="5"/>
        <v>0</v>
      </c>
      <c r="R12" s="2">
        <f t="shared" si="6"/>
        <v>0</v>
      </c>
      <c r="S12" s="2">
        <f t="shared" si="7"/>
        <v>1</v>
      </c>
      <c r="T12" s="2">
        <f t="shared" si="8"/>
        <v>3</v>
      </c>
      <c r="U12" s="39">
        <f t="shared" ref="U12:U18" si="9">J12</f>
        <v>285.83333333333331</v>
      </c>
      <c r="V12" s="40" t="s">
        <v>730</v>
      </c>
    </row>
    <row r="13" spans="1:22">
      <c r="A13" s="1" t="s">
        <v>108</v>
      </c>
      <c r="B13" s="1" t="s">
        <v>105</v>
      </c>
      <c r="C13" s="44">
        <v>91</v>
      </c>
      <c r="D13" s="38">
        <v>93.5</v>
      </c>
      <c r="E13" s="38"/>
      <c r="F13" s="39">
        <f t="shared" si="0"/>
        <v>93.5</v>
      </c>
      <c r="G13" s="37"/>
      <c r="H13" s="2"/>
      <c r="I13" s="37">
        <v>97.5</v>
      </c>
      <c r="J13" s="37">
        <f t="shared" si="1"/>
        <v>282</v>
      </c>
      <c r="K13" s="2">
        <f t="shared" si="2"/>
        <v>3</v>
      </c>
      <c r="L13" s="2"/>
      <c r="M13" s="2"/>
      <c r="N13" s="2"/>
      <c r="O13" s="2">
        <f t="shared" si="3"/>
        <v>1</v>
      </c>
      <c r="P13" s="2">
        <f t="shared" si="4"/>
        <v>1</v>
      </c>
      <c r="Q13" s="2">
        <f t="shared" si="5"/>
        <v>0</v>
      </c>
      <c r="R13" s="2">
        <f t="shared" si="6"/>
        <v>0</v>
      </c>
      <c r="S13" s="2">
        <f t="shared" si="7"/>
        <v>1</v>
      </c>
      <c r="T13" s="2">
        <f t="shared" si="8"/>
        <v>3</v>
      </c>
      <c r="U13" s="39">
        <f t="shared" si="9"/>
        <v>282</v>
      </c>
      <c r="V13" s="40" t="s">
        <v>730</v>
      </c>
    </row>
    <row r="14" spans="1:22">
      <c r="A14" s="19" t="s">
        <v>330</v>
      </c>
      <c r="B14" s="19" t="s">
        <v>39</v>
      </c>
      <c r="C14" s="44">
        <v>96</v>
      </c>
      <c r="D14" s="38"/>
      <c r="E14" s="38"/>
      <c r="F14" s="39"/>
      <c r="G14" s="37">
        <v>91.5</v>
      </c>
      <c r="H14" s="2">
        <v>93</v>
      </c>
      <c r="I14" s="37"/>
      <c r="J14" s="37">
        <f t="shared" si="1"/>
        <v>280.5</v>
      </c>
      <c r="K14" s="2">
        <f t="shared" si="2"/>
        <v>3</v>
      </c>
      <c r="L14" s="2"/>
      <c r="M14" s="2"/>
      <c r="N14" s="2"/>
      <c r="O14" s="2">
        <f t="shared" si="3"/>
        <v>1</v>
      </c>
      <c r="P14" s="2">
        <f t="shared" si="4"/>
        <v>0</v>
      </c>
      <c r="Q14" s="2">
        <f t="shared" si="5"/>
        <v>1</v>
      </c>
      <c r="R14" s="2">
        <f t="shared" si="6"/>
        <v>1</v>
      </c>
      <c r="S14" s="2">
        <f t="shared" si="7"/>
        <v>0</v>
      </c>
      <c r="T14" s="2">
        <f t="shared" si="8"/>
        <v>3</v>
      </c>
      <c r="U14" s="39">
        <f t="shared" si="9"/>
        <v>280.5</v>
      </c>
      <c r="V14" s="40" t="s">
        <v>730</v>
      </c>
    </row>
    <row r="15" spans="1:22">
      <c r="A15" s="3" t="s">
        <v>117</v>
      </c>
      <c r="B15" s="3" t="s">
        <v>118</v>
      </c>
      <c r="C15" s="44">
        <v>79</v>
      </c>
      <c r="D15" s="38"/>
      <c r="E15" s="38">
        <v>97.2</v>
      </c>
      <c r="F15" s="39">
        <f>MAX(D15:E15)</f>
        <v>97.2</v>
      </c>
      <c r="G15" s="37">
        <v>97.5</v>
      </c>
      <c r="H15" s="2"/>
      <c r="I15" s="37"/>
      <c r="J15" s="37">
        <f t="shared" si="1"/>
        <v>273.7</v>
      </c>
      <c r="K15" s="2">
        <f t="shared" si="2"/>
        <v>3</v>
      </c>
      <c r="L15" s="2"/>
      <c r="M15" s="2"/>
      <c r="N15" s="2"/>
      <c r="O15" s="2">
        <f t="shared" si="3"/>
        <v>1</v>
      </c>
      <c r="P15" s="2">
        <f t="shared" si="4"/>
        <v>1</v>
      </c>
      <c r="Q15" s="2">
        <f t="shared" si="5"/>
        <v>1</v>
      </c>
      <c r="R15" s="2">
        <f t="shared" si="6"/>
        <v>0</v>
      </c>
      <c r="S15" s="2">
        <f t="shared" si="7"/>
        <v>0</v>
      </c>
      <c r="T15" s="2">
        <f t="shared" si="8"/>
        <v>3</v>
      </c>
      <c r="U15" s="39">
        <f t="shared" si="9"/>
        <v>273.7</v>
      </c>
      <c r="V15" s="40" t="s">
        <v>730</v>
      </c>
    </row>
    <row r="16" spans="1:22">
      <c r="A16" s="24" t="s">
        <v>340</v>
      </c>
      <c r="B16" s="24" t="s">
        <v>151</v>
      </c>
      <c r="C16" s="44">
        <v>86</v>
      </c>
      <c r="D16" s="38">
        <v>87.666666666666671</v>
      </c>
      <c r="E16" s="38"/>
      <c r="F16" s="39">
        <f>MAX(D16:E16)</f>
        <v>87.666666666666671</v>
      </c>
      <c r="G16" s="37"/>
      <c r="H16" s="2"/>
      <c r="I16" s="37">
        <v>96.666666666666671</v>
      </c>
      <c r="J16" s="37">
        <f t="shared" si="1"/>
        <v>270.33333333333337</v>
      </c>
      <c r="K16" s="2">
        <f t="shared" si="2"/>
        <v>3</v>
      </c>
      <c r="L16" s="2"/>
      <c r="M16" s="2"/>
      <c r="N16" s="2"/>
      <c r="O16" s="2">
        <f t="shared" si="3"/>
        <v>1</v>
      </c>
      <c r="P16" s="2">
        <f t="shared" si="4"/>
        <v>1</v>
      </c>
      <c r="Q16" s="2">
        <f t="shared" si="5"/>
        <v>0</v>
      </c>
      <c r="R16" s="2">
        <f t="shared" si="6"/>
        <v>0</v>
      </c>
      <c r="S16" s="2">
        <f t="shared" si="7"/>
        <v>1</v>
      </c>
      <c r="T16" s="2">
        <f t="shared" si="8"/>
        <v>3</v>
      </c>
      <c r="U16" s="39">
        <f t="shared" si="9"/>
        <v>270.33333333333337</v>
      </c>
      <c r="V16" s="40" t="s">
        <v>730</v>
      </c>
    </row>
    <row r="17" spans="1:22">
      <c r="A17" s="19" t="s">
        <v>336</v>
      </c>
      <c r="B17" s="19" t="s">
        <v>337</v>
      </c>
      <c r="C17" s="44">
        <v>89</v>
      </c>
      <c r="D17" s="38"/>
      <c r="E17" s="38"/>
      <c r="F17" s="39"/>
      <c r="G17" s="37">
        <v>82.5</v>
      </c>
      <c r="H17" s="2">
        <v>95</v>
      </c>
      <c r="I17" s="37"/>
      <c r="J17" s="37">
        <f t="shared" si="1"/>
        <v>266.5</v>
      </c>
      <c r="K17" s="2">
        <f t="shared" si="2"/>
        <v>3</v>
      </c>
      <c r="L17" s="2"/>
      <c r="M17" s="2"/>
      <c r="N17" s="2"/>
      <c r="O17" s="2">
        <f t="shared" si="3"/>
        <v>1</v>
      </c>
      <c r="P17" s="2">
        <f t="shared" si="4"/>
        <v>0</v>
      </c>
      <c r="Q17" s="2">
        <f t="shared" si="5"/>
        <v>1</v>
      </c>
      <c r="R17" s="2">
        <f t="shared" si="6"/>
        <v>1</v>
      </c>
      <c r="S17" s="2">
        <f t="shared" si="7"/>
        <v>0</v>
      </c>
      <c r="T17" s="2">
        <f t="shared" si="8"/>
        <v>3</v>
      </c>
      <c r="U17" s="39">
        <f t="shared" si="9"/>
        <v>266.5</v>
      </c>
      <c r="V17" s="40" t="s">
        <v>730</v>
      </c>
    </row>
    <row r="18" spans="1:22">
      <c r="A18" s="12" t="s">
        <v>20</v>
      </c>
      <c r="B18" s="6" t="s">
        <v>5</v>
      </c>
      <c r="C18" s="44">
        <v>82</v>
      </c>
      <c r="D18" s="38">
        <v>78.5</v>
      </c>
      <c r="E18" s="38"/>
      <c r="F18" s="39">
        <f>MAX(D18:E18)</f>
        <v>78.5</v>
      </c>
      <c r="G18" s="37"/>
      <c r="H18" s="2"/>
      <c r="I18" s="37">
        <v>100</v>
      </c>
      <c r="J18" s="37">
        <f t="shared" si="1"/>
        <v>260.5</v>
      </c>
      <c r="K18" s="2">
        <f t="shared" si="2"/>
        <v>3</v>
      </c>
      <c r="L18" s="2"/>
      <c r="M18" s="2"/>
      <c r="N18" s="2"/>
      <c r="O18" s="2">
        <f t="shared" si="3"/>
        <v>1</v>
      </c>
      <c r="P18" s="2">
        <f t="shared" si="4"/>
        <v>1</v>
      </c>
      <c r="Q18" s="2">
        <f t="shared" si="5"/>
        <v>0</v>
      </c>
      <c r="R18" s="2">
        <f t="shared" si="6"/>
        <v>0</v>
      </c>
      <c r="S18" s="2">
        <f t="shared" si="7"/>
        <v>1</v>
      </c>
      <c r="T18" s="2">
        <f t="shared" si="8"/>
        <v>3</v>
      </c>
      <c r="U18" s="39">
        <f t="shared" si="9"/>
        <v>260.5</v>
      </c>
      <c r="V18" s="40" t="s">
        <v>730</v>
      </c>
    </row>
    <row r="19" spans="1:22">
      <c r="A19" s="1" t="s">
        <v>100</v>
      </c>
      <c r="B19" s="1" t="s">
        <v>49</v>
      </c>
      <c r="C19" s="44">
        <v>85</v>
      </c>
      <c r="D19" s="38"/>
      <c r="E19" s="38">
        <v>39.200000000000003</v>
      </c>
      <c r="F19" s="39">
        <f>MAX(D19:E19)</f>
        <v>39.200000000000003</v>
      </c>
      <c r="G19" s="37">
        <v>79</v>
      </c>
      <c r="H19" s="2">
        <v>87</v>
      </c>
      <c r="I19" s="37"/>
      <c r="J19" s="37">
        <f t="shared" si="1"/>
        <v>290.2</v>
      </c>
      <c r="K19" s="2">
        <f t="shared" si="2"/>
        <v>4</v>
      </c>
      <c r="L19" s="2"/>
      <c r="M19" s="2"/>
      <c r="N19" s="40">
        <v>69</v>
      </c>
      <c r="O19" s="2">
        <f t="shared" si="3"/>
        <v>1</v>
      </c>
      <c r="P19" s="2">
        <f t="shared" si="4"/>
        <v>0</v>
      </c>
      <c r="Q19" s="2">
        <f t="shared" si="5"/>
        <v>1</v>
      </c>
      <c r="R19" s="2">
        <f t="shared" si="6"/>
        <v>1</v>
      </c>
      <c r="S19" s="2">
        <f t="shared" si="7"/>
        <v>0</v>
      </c>
      <c r="T19" s="2">
        <f t="shared" si="8"/>
        <v>3</v>
      </c>
      <c r="U19" s="37">
        <f>J19-MIN(F19:I19,C19)</f>
        <v>251</v>
      </c>
      <c r="V19" s="40" t="s">
        <v>730</v>
      </c>
    </row>
    <row r="20" spans="1:22">
      <c r="A20" s="12" t="s">
        <v>12</v>
      </c>
      <c r="B20" s="6" t="s">
        <v>1</v>
      </c>
      <c r="C20" s="44">
        <v>83</v>
      </c>
      <c r="D20" s="38">
        <v>72.666666666666671</v>
      </c>
      <c r="E20" s="38"/>
      <c r="F20" s="39">
        <f>MAX(D20:E20)</f>
        <v>72.666666666666671</v>
      </c>
      <c r="G20" s="37"/>
      <c r="H20" s="2"/>
      <c r="I20" s="37">
        <v>93.333333333333329</v>
      </c>
      <c r="J20" s="37">
        <f t="shared" si="1"/>
        <v>249</v>
      </c>
      <c r="K20" s="2">
        <f t="shared" si="2"/>
        <v>3</v>
      </c>
      <c r="L20" s="2"/>
      <c r="M20" s="2"/>
      <c r="N20" s="2"/>
      <c r="O20" s="2">
        <f t="shared" si="3"/>
        <v>1</v>
      </c>
      <c r="P20" s="2">
        <f t="shared" si="4"/>
        <v>1</v>
      </c>
      <c r="Q20" s="2">
        <f t="shared" si="5"/>
        <v>0</v>
      </c>
      <c r="R20" s="2">
        <f t="shared" si="6"/>
        <v>0</v>
      </c>
      <c r="S20" s="2">
        <f t="shared" si="7"/>
        <v>1</v>
      </c>
      <c r="T20" s="2">
        <f t="shared" si="8"/>
        <v>3</v>
      </c>
      <c r="U20" s="39">
        <f>J20</f>
        <v>249</v>
      </c>
      <c r="V20" s="40" t="s">
        <v>730</v>
      </c>
    </row>
    <row r="21" spans="1:22">
      <c r="A21" s="19" t="s">
        <v>372</v>
      </c>
      <c r="B21" s="19" t="s">
        <v>50</v>
      </c>
      <c r="C21" s="44">
        <v>89</v>
      </c>
      <c r="D21" s="38"/>
      <c r="E21" s="38"/>
      <c r="F21" s="39"/>
      <c r="G21" s="37">
        <v>72.5</v>
      </c>
      <c r="H21" s="2">
        <v>87</v>
      </c>
      <c r="I21" s="37"/>
      <c r="J21" s="37">
        <f t="shared" si="1"/>
        <v>248.5</v>
      </c>
      <c r="K21" s="2">
        <f t="shared" si="2"/>
        <v>3</v>
      </c>
      <c r="L21" s="2"/>
      <c r="M21" s="2"/>
      <c r="N21" s="2"/>
      <c r="O21" s="2">
        <f t="shared" si="3"/>
        <v>1</v>
      </c>
      <c r="P21" s="2">
        <f t="shared" si="4"/>
        <v>0</v>
      </c>
      <c r="Q21" s="2">
        <f t="shared" si="5"/>
        <v>1</v>
      </c>
      <c r="R21" s="2">
        <f t="shared" si="6"/>
        <v>1</v>
      </c>
      <c r="S21" s="2">
        <f t="shared" si="7"/>
        <v>0</v>
      </c>
      <c r="T21" s="2">
        <f t="shared" si="8"/>
        <v>3</v>
      </c>
      <c r="U21" s="39">
        <f>J21</f>
        <v>248.5</v>
      </c>
      <c r="V21" s="40" t="s">
        <v>730</v>
      </c>
    </row>
    <row r="22" spans="1:22">
      <c r="A22" s="1" t="s">
        <v>119</v>
      </c>
      <c r="B22" s="1" t="s">
        <v>35</v>
      </c>
      <c r="C22" s="44">
        <v>87</v>
      </c>
      <c r="D22" s="38">
        <v>72.166666666666671</v>
      </c>
      <c r="E22" s="38"/>
      <c r="F22" s="39">
        <f>MAX(D22:E22)</f>
        <v>72.166666666666671</v>
      </c>
      <c r="G22" s="37">
        <v>88.5</v>
      </c>
      <c r="H22" s="2"/>
      <c r="I22" s="37"/>
      <c r="J22" s="37">
        <f t="shared" si="1"/>
        <v>247.66666666666669</v>
      </c>
      <c r="K22" s="2">
        <f t="shared" si="2"/>
        <v>3</v>
      </c>
      <c r="L22" s="2"/>
      <c r="M22" s="2"/>
      <c r="N22" s="2"/>
      <c r="O22" s="2">
        <f t="shared" si="3"/>
        <v>1</v>
      </c>
      <c r="P22" s="2">
        <f t="shared" si="4"/>
        <v>1</v>
      </c>
      <c r="Q22" s="2">
        <f t="shared" si="5"/>
        <v>1</v>
      </c>
      <c r="R22" s="2">
        <f t="shared" si="6"/>
        <v>0</v>
      </c>
      <c r="S22" s="2">
        <f t="shared" si="7"/>
        <v>0</v>
      </c>
      <c r="T22" s="2">
        <f t="shared" si="8"/>
        <v>3</v>
      </c>
      <c r="U22" s="39">
        <f>J22</f>
        <v>247.66666666666669</v>
      </c>
      <c r="V22" s="40" t="s">
        <v>730</v>
      </c>
    </row>
    <row r="23" spans="1:22">
      <c r="A23" s="1" t="s">
        <v>113</v>
      </c>
      <c r="B23" s="1" t="s">
        <v>45</v>
      </c>
      <c r="C23" s="44">
        <v>87</v>
      </c>
      <c r="D23" s="38">
        <v>64.666666666666671</v>
      </c>
      <c r="E23" s="38">
        <v>89</v>
      </c>
      <c r="F23" s="39">
        <f>MAX(D23:E23)</f>
        <v>89</v>
      </c>
      <c r="G23" s="37">
        <v>40</v>
      </c>
      <c r="H23" s="2">
        <v>70</v>
      </c>
      <c r="I23" s="37"/>
      <c r="J23" s="37">
        <f t="shared" si="1"/>
        <v>286</v>
      </c>
      <c r="K23" s="2">
        <f t="shared" si="2"/>
        <v>4</v>
      </c>
      <c r="L23" s="2"/>
      <c r="M23" s="2"/>
      <c r="N23" s="2"/>
      <c r="O23" s="2">
        <f t="shared" si="3"/>
        <v>1</v>
      </c>
      <c r="P23" s="2">
        <f t="shared" si="4"/>
        <v>1</v>
      </c>
      <c r="Q23" s="2">
        <f t="shared" si="5"/>
        <v>0</v>
      </c>
      <c r="R23" s="2">
        <f t="shared" si="6"/>
        <v>1</v>
      </c>
      <c r="S23" s="2">
        <f t="shared" si="7"/>
        <v>0</v>
      </c>
      <c r="T23" s="2">
        <f t="shared" si="8"/>
        <v>3</v>
      </c>
      <c r="U23" s="37">
        <f>J23-MIN(F23:I23,C23)</f>
        <v>246</v>
      </c>
      <c r="V23" s="40" t="s">
        <v>730</v>
      </c>
    </row>
    <row r="24" spans="1:22">
      <c r="A24" s="12" t="s">
        <v>17</v>
      </c>
      <c r="B24" s="6" t="s">
        <v>18</v>
      </c>
      <c r="C24" s="44">
        <v>83</v>
      </c>
      <c r="D24" s="38">
        <v>67.666666666666671</v>
      </c>
      <c r="E24" s="38"/>
      <c r="F24" s="39">
        <f>MAX(D24:E24)</f>
        <v>67.666666666666671</v>
      </c>
      <c r="G24" s="37">
        <v>40</v>
      </c>
      <c r="H24" s="2"/>
      <c r="I24" s="37">
        <v>93.333333333333329</v>
      </c>
      <c r="J24" s="37">
        <f t="shared" si="1"/>
        <v>284</v>
      </c>
      <c r="K24" s="2">
        <f t="shared" si="2"/>
        <v>4</v>
      </c>
      <c r="L24" s="2"/>
      <c r="M24" s="2"/>
      <c r="N24" s="2"/>
      <c r="O24" s="2">
        <f t="shared" si="3"/>
        <v>1</v>
      </c>
      <c r="P24" s="2">
        <f t="shared" si="4"/>
        <v>1</v>
      </c>
      <c r="Q24" s="2">
        <f t="shared" si="5"/>
        <v>0</v>
      </c>
      <c r="R24" s="2">
        <f t="shared" si="6"/>
        <v>0</v>
      </c>
      <c r="S24" s="2">
        <f t="shared" si="7"/>
        <v>1</v>
      </c>
      <c r="T24" s="2">
        <f t="shared" si="8"/>
        <v>3</v>
      </c>
      <c r="U24" s="37">
        <f>J24-MIN(F24:I24,C24)</f>
        <v>244</v>
      </c>
      <c r="V24" s="40" t="s">
        <v>730</v>
      </c>
    </row>
    <row r="25" spans="1:22">
      <c r="A25" s="19" t="s">
        <v>338</v>
      </c>
      <c r="B25" s="19" t="s">
        <v>49</v>
      </c>
      <c r="C25" s="44">
        <v>91</v>
      </c>
      <c r="D25" s="38">
        <v>59.333333333333336</v>
      </c>
      <c r="E25" s="38"/>
      <c r="F25" s="39">
        <f>MAX(D25:E25)</f>
        <v>59.333333333333336</v>
      </c>
      <c r="G25" s="37"/>
      <c r="H25" s="2"/>
      <c r="I25" s="37">
        <v>93.333333333333329</v>
      </c>
      <c r="J25" s="37">
        <f t="shared" si="1"/>
        <v>243.66666666666666</v>
      </c>
      <c r="K25" s="2">
        <f t="shared" si="2"/>
        <v>3</v>
      </c>
      <c r="L25" s="2"/>
      <c r="M25" s="2"/>
      <c r="N25" s="2"/>
      <c r="O25" s="2">
        <f t="shared" si="3"/>
        <v>1</v>
      </c>
      <c r="P25" s="2">
        <f t="shared" si="4"/>
        <v>1</v>
      </c>
      <c r="Q25" s="2">
        <f t="shared" si="5"/>
        <v>0</v>
      </c>
      <c r="R25" s="2">
        <f t="shared" si="6"/>
        <v>0</v>
      </c>
      <c r="S25" s="2">
        <f t="shared" si="7"/>
        <v>1</v>
      </c>
      <c r="T25" s="2">
        <f t="shared" si="8"/>
        <v>3</v>
      </c>
      <c r="U25" s="39">
        <f t="shared" ref="U25:U31" si="10">J25</f>
        <v>243.66666666666666</v>
      </c>
      <c r="V25" s="40" t="s">
        <v>730</v>
      </c>
    </row>
    <row r="26" spans="1:22">
      <c r="A26" s="19" t="s">
        <v>333</v>
      </c>
      <c r="B26" s="19" t="s">
        <v>174</v>
      </c>
      <c r="C26" s="44">
        <v>75</v>
      </c>
      <c r="D26" s="38"/>
      <c r="E26" s="38">
        <v>68</v>
      </c>
      <c r="F26" s="39">
        <f>MAX(D26:E26)</f>
        <v>68</v>
      </c>
      <c r="G26" s="37"/>
      <c r="H26" s="2"/>
      <c r="I26" s="37">
        <v>100</v>
      </c>
      <c r="J26" s="37">
        <f t="shared" si="1"/>
        <v>243</v>
      </c>
      <c r="K26" s="2">
        <f t="shared" si="2"/>
        <v>3</v>
      </c>
      <c r="L26" s="2"/>
      <c r="M26" s="2"/>
      <c r="N26" s="2"/>
      <c r="O26" s="2">
        <f t="shared" si="3"/>
        <v>1</v>
      </c>
      <c r="P26" s="2">
        <f t="shared" si="4"/>
        <v>1</v>
      </c>
      <c r="Q26" s="2">
        <f t="shared" si="5"/>
        <v>0</v>
      </c>
      <c r="R26" s="2">
        <f t="shared" si="6"/>
        <v>0</v>
      </c>
      <c r="S26" s="2">
        <f t="shared" si="7"/>
        <v>1</v>
      </c>
      <c r="T26" s="2">
        <f t="shared" si="8"/>
        <v>3</v>
      </c>
      <c r="U26" s="39">
        <f t="shared" si="10"/>
        <v>243</v>
      </c>
      <c r="V26" s="40" t="s">
        <v>730</v>
      </c>
    </row>
    <row r="27" spans="1:22">
      <c r="A27" s="4" t="s">
        <v>70</v>
      </c>
      <c r="B27" s="4" t="s">
        <v>121</v>
      </c>
      <c r="C27" s="44">
        <v>87</v>
      </c>
      <c r="D27" s="38"/>
      <c r="E27" s="38"/>
      <c r="F27" s="39"/>
      <c r="G27" s="37">
        <v>59</v>
      </c>
      <c r="H27" s="2"/>
      <c r="I27" s="37">
        <v>96.666666666666671</v>
      </c>
      <c r="J27" s="37">
        <f t="shared" si="1"/>
        <v>242.66666666666669</v>
      </c>
      <c r="K27" s="2">
        <f t="shared" si="2"/>
        <v>3</v>
      </c>
      <c r="L27" s="2"/>
      <c r="M27" s="2"/>
      <c r="N27" s="2"/>
      <c r="O27" s="2">
        <f t="shared" si="3"/>
        <v>1</v>
      </c>
      <c r="P27" s="2">
        <f t="shared" si="4"/>
        <v>0</v>
      </c>
      <c r="Q27" s="2">
        <f t="shared" si="5"/>
        <v>1</v>
      </c>
      <c r="R27" s="2">
        <f t="shared" si="6"/>
        <v>0</v>
      </c>
      <c r="S27" s="2">
        <f t="shared" si="7"/>
        <v>1</v>
      </c>
      <c r="T27" s="2">
        <f t="shared" si="8"/>
        <v>3</v>
      </c>
      <c r="U27" s="39">
        <f t="shared" si="10"/>
        <v>242.66666666666669</v>
      </c>
      <c r="V27" s="40" t="s">
        <v>730</v>
      </c>
    </row>
    <row r="28" spans="1:22">
      <c r="A28" s="5" t="s">
        <v>107</v>
      </c>
      <c r="B28" s="4" t="s">
        <v>9</v>
      </c>
      <c r="C28" s="44">
        <v>77</v>
      </c>
      <c r="D28" s="38">
        <v>77.166666666666671</v>
      </c>
      <c r="E28" s="38"/>
      <c r="F28" s="39">
        <f>MAX(D28:E28)</f>
        <v>77.166666666666671</v>
      </c>
      <c r="G28" s="37"/>
      <c r="H28" s="2"/>
      <c r="I28" s="37">
        <v>87.5</v>
      </c>
      <c r="J28" s="37">
        <f t="shared" si="1"/>
        <v>241.66666666666669</v>
      </c>
      <c r="K28" s="2">
        <f t="shared" si="2"/>
        <v>3</v>
      </c>
      <c r="L28" s="2"/>
      <c r="M28" s="2"/>
      <c r="N28" s="2"/>
      <c r="O28" s="2">
        <f t="shared" si="3"/>
        <v>1</v>
      </c>
      <c r="P28" s="2">
        <f t="shared" si="4"/>
        <v>1</v>
      </c>
      <c r="Q28" s="2">
        <f t="shared" si="5"/>
        <v>0</v>
      </c>
      <c r="R28" s="2">
        <f t="shared" si="6"/>
        <v>0</v>
      </c>
      <c r="S28" s="2">
        <f t="shared" si="7"/>
        <v>1</v>
      </c>
      <c r="T28" s="2">
        <f t="shared" si="8"/>
        <v>3</v>
      </c>
      <c r="U28" s="39">
        <f t="shared" si="10"/>
        <v>241.66666666666669</v>
      </c>
      <c r="V28" s="40" t="s">
        <v>730</v>
      </c>
    </row>
    <row r="29" spans="1:22">
      <c r="A29" s="19" t="s">
        <v>373</v>
      </c>
      <c r="B29" s="19" t="s">
        <v>68</v>
      </c>
      <c r="C29" s="44">
        <v>79</v>
      </c>
      <c r="D29" s="38">
        <v>55.5</v>
      </c>
      <c r="E29" s="38">
        <v>65.2</v>
      </c>
      <c r="F29" s="39">
        <f>MAX(D29:E29)</f>
        <v>65.2</v>
      </c>
      <c r="G29" s="37"/>
      <c r="H29" s="2"/>
      <c r="I29" s="37">
        <v>96.666666666666671</v>
      </c>
      <c r="J29" s="37">
        <f t="shared" si="1"/>
        <v>240.86666666666667</v>
      </c>
      <c r="K29" s="2">
        <f t="shared" si="2"/>
        <v>3</v>
      </c>
      <c r="L29" s="2"/>
      <c r="M29" s="2"/>
      <c r="N29" s="2">
        <v>46</v>
      </c>
      <c r="O29" s="2">
        <f t="shared" si="3"/>
        <v>1</v>
      </c>
      <c r="P29" s="2">
        <f t="shared" si="4"/>
        <v>1</v>
      </c>
      <c r="Q29" s="2">
        <f t="shared" si="5"/>
        <v>0</v>
      </c>
      <c r="R29" s="2">
        <f t="shared" si="6"/>
        <v>0</v>
      </c>
      <c r="S29" s="2">
        <f t="shared" si="7"/>
        <v>1</v>
      </c>
      <c r="T29" s="2">
        <f t="shared" si="8"/>
        <v>3</v>
      </c>
      <c r="U29" s="39">
        <f t="shared" si="10"/>
        <v>240.86666666666667</v>
      </c>
      <c r="V29" s="40" t="s">
        <v>730</v>
      </c>
    </row>
    <row r="30" spans="1:22">
      <c r="A30" s="1" t="s">
        <v>111</v>
      </c>
      <c r="B30" s="1" t="s">
        <v>112</v>
      </c>
      <c r="C30" s="44">
        <v>81</v>
      </c>
      <c r="D30" s="38"/>
      <c r="E30" s="38"/>
      <c r="F30" s="39"/>
      <c r="G30" s="37">
        <v>66</v>
      </c>
      <c r="H30" s="2">
        <v>89</v>
      </c>
      <c r="I30" s="37"/>
      <c r="J30" s="37">
        <f t="shared" si="1"/>
        <v>236</v>
      </c>
      <c r="K30" s="2">
        <f t="shared" si="2"/>
        <v>3</v>
      </c>
      <c r="L30" s="2"/>
      <c r="M30" s="2"/>
      <c r="N30" s="2"/>
      <c r="O30" s="2">
        <f t="shared" si="3"/>
        <v>1</v>
      </c>
      <c r="P30" s="2">
        <f t="shared" si="4"/>
        <v>0</v>
      </c>
      <c r="Q30" s="2">
        <f t="shared" si="5"/>
        <v>1</v>
      </c>
      <c r="R30" s="2">
        <f t="shared" si="6"/>
        <v>1</v>
      </c>
      <c r="S30" s="2">
        <f t="shared" si="7"/>
        <v>0</v>
      </c>
      <c r="T30" s="2">
        <f t="shared" si="8"/>
        <v>3</v>
      </c>
      <c r="U30" s="39">
        <f t="shared" si="10"/>
        <v>236</v>
      </c>
      <c r="V30" s="40" t="s">
        <v>730</v>
      </c>
    </row>
    <row r="31" spans="1:22">
      <c r="A31" s="19" t="s">
        <v>357</v>
      </c>
      <c r="B31" s="19" t="s">
        <v>9</v>
      </c>
      <c r="C31" s="44">
        <v>75</v>
      </c>
      <c r="D31" s="38">
        <v>30.333333333333332</v>
      </c>
      <c r="E31" s="38">
        <v>54</v>
      </c>
      <c r="F31" s="39">
        <f>MAX(D31:E31)</f>
        <v>54</v>
      </c>
      <c r="G31" s="37"/>
      <c r="H31" s="2"/>
      <c r="I31" s="37">
        <v>93.333333333333329</v>
      </c>
      <c r="J31" s="37">
        <f t="shared" si="1"/>
        <v>222.33333333333331</v>
      </c>
      <c r="K31" s="2">
        <f t="shared" si="2"/>
        <v>3</v>
      </c>
      <c r="L31" s="2"/>
      <c r="M31" s="2"/>
      <c r="N31" s="2"/>
      <c r="O31" s="2">
        <f t="shared" si="3"/>
        <v>1</v>
      </c>
      <c r="P31" s="2">
        <f t="shared" si="4"/>
        <v>1</v>
      </c>
      <c r="Q31" s="2">
        <f t="shared" si="5"/>
        <v>0</v>
      </c>
      <c r="R31" s="2">
        <f t="shared" si="6"/>
        <v>0</v>
      </c>
      <c r="S31" s="2">
        <f t="shared" si="7"/>
        <v>1</v>
      </c>
      <c r="T31" s="2">
        <f t="shared" si="8"/>
        <v>3</v>
      </c>
      <c r="U31" s="39">
        <f t="shared" si="10"/>
        <v>222.33333333333331</v>
      </c>
      <c r="V31" s="40" t="s">
        <v>730</v>
      </c>
    </row>
    <row r="32" spans="1:22">
      <c r="A32" s="12" t="s">
        <v>21</v>
      </c>
      <c r="B32" s="6" t="s">
        <v>22</v>
      </c>
      <c r="C32" s="44">
        <v>75</v>
      </c>
      <c r="D32" s="38"/>
      <c r="E32" s="38">
        <v>52.8</v>
      </c>
      <c r="F32" s="39">
        <f>MAX(D32:E32)</f>
        <v>52.8</v>
      </c>
      <c r="G32" s="37">
        <v>48</v>
      </c>
      <c r="H32" s="2"/>
      <c r="I32" s="37">
        <v>93.333333333333329</v>
      </c>
      <c r="J32" s="37">
        <f t="shared" si="1"/>
        <v>269.13333333333333</v>
      </c>
      <c r="K32" s="2">
        <f t="shared" si="2"/>
        <v>4</v>
      </c>
      <c r="L32" s="2"/>
      <c r="M32" s="2"/>
      <c r="N32" s="2"/>
      <c r="O32" s="2">
        <f t="shared" si="3"/>
        <v>1</v>
      </c>
      <c r="P32" s="2">
        <f t="shared" si="4"/>
        <v>1</v>
      </c>
      <c r="Q32" s="2">
        <f t="shared" si="5"/>
        <v>0</v>
      </c>
      <c r="R32" s="2">
        <f t="shared" si="6"/>
        <v>0</v>
      </c>
      <c r="S32" s="2">
        <f t="shared" si="7"/>
        <v>1</v>
      </c>
      <c r="T32" s="2">
        <f t="shared" si="8"/>
        <v>3</v>
      </c>
      <c r="U32" s="37">
        <f>J32-MIN(F32:I32,C32)</f>
        <v>221.13333333333333</v>
      </c>
      <c r="V32" s="40" t="s">
        <v>730</v>
      </c>
    </row>
    <row r="33" spans="1:22">
      <c r="A33" s="4" t="s">
        <v>125</v>
      </c>
      <c r="B33" s="4" t="s">
        <v>126</v>
      </c>
      <c r="C33" s="44">
        <v>74</v>
      </c>
      <c r="D33" s="38"/>
      <c r="E33" s="38"/>
      <c r="F33" s="39"/>
      <c r="G33" s="37"/>
      <c r="H33" s="2">
        <v>67</v>
      </c>
      <c r="I33" s="37">
        <v>80</v>
      </c>
      <c r="J33" s="37">
        <f t="shared" si="1"/>
        <v>221</v>
      </c>
      <c r="K33" s="2">
        <f t="shared" si="2"/>
        <v>3</v>
      </c>
      <c r="L33" s="2"/>
      <c r="M33" s="40">
        <v>96</v>
      </c>
      <c r="N33" s="2"/>
      <c r="O33" s="2">
        <f t="shared" si="3"/>
        <v>1</v>
      </c>
      <c r="P33" s="2">
        <f t="shared" si="4"/>
        <v>0</v>
      </c>
      <c r="Q33" s="2">
        <f t="shared" si="5"/>
        <v>0</v>
      </c>
      <c r="R33" s="2">
        <f t="shared" si="6"/>
        <v>1</v>
      </c>
      <c r="S33" s="2">
        <f t="shared" si="7"/>
        <v>1</v>
      </c>
      <c r="T33" s="2">
        <f t="shared" si="8"/>
        <v>3</v>
      </c>
      <c r="U33" s="39">
        <f>J33</f>
        <v>221</v>
      </c>
      <c r="V33" s="40" t="s">
        <v>730</v>
      </c>
    </row>
    <row r="34" spans="1:22">
      <c r="A34" s="1" t="s">
        <v>124</v>
      </c>
      <c r="B34" s="1" t="s">
        <v>31</v>
      </c>
      <c r="C34" s="44">
        <v>91</v>
      </c>
      <c r="D34" s="38">
        <v>74.166666666666671</v>
      </c>
      <c r="E34" s="38">
        <v>17.2</v>
      </c>
      <c r="F34" s="39">
        <f>MAX(D34:E34)</f>
        <v>74.166666666666671</v>
      </c>
      <c r="G34" s="39">
        <v>52.5</v>
      </c>
      <c r="H34" s="1"/>
      <c r="I34" s="39">
        <v>20</v>
      </c>
      <c r="J34" s="37">
        <f t="shared" ref="J34:J65" si="11">SUM(F34:I34,C34)</f>
        <v>237.66666666666669</v>
      </c>
      <c r="K34" s="2">
        <f t="shared" ref="K34:K65" si="12">COUNT(F34:I34,C34)</f>
        <v>4</v>
      </c>
      <c r="L34" s="1"/>
      <c r="M34" s="1"/>
      <c r="N34" s="1"/>
      <c r="O34" s="2">
        <f t="shared" ref="O34:O65" si="13">IF(C34&gt;=50,1,0)</f>
        <v>1</v>
      </c>
      <c r="P34" s="2">
        <f t="shared" ref="P34:P65" si="14">IF(F34&gt;=45,1,0)</f>
        <v>1</v>
      </c>
      <c r="Q34" s="2">
        <f t="shared" ref="Q34:Q65" si="15">IF(G34&gt;=50,1,0)</f>
        <v>1</v>
      </c>
      <c r="R34" s="2">
        <f t="shared" ref="R34:R65" si="16">IF(H34&gt;=60,1,0)</f>
        <v>0</v>
      </c>
      <c r="S34" s="2">
        <f t="shared" si="7"/>
        <v>0</v>
      </c>
      <c r="T34" s="2">
        <f t="shared" ref="T34:T65" si="17">SUM(O34:S34)</f>
        <v>3</v>
      </c>
      <c r="U34" s="37">
        <f>J34-MIN(F34:I34,C34)</f>
        <v>217.66666666666669</v>
      </c>
      <c r="V34" s="40" t="s">
        <v>730</v>
      </c>
    </row>
    <row r="35" spans="1:22">
      <c r="A35" s="1" t="s">
        <v>109</v>
      </c>
      <c r="B35" s="1" t="s">
        <v>110</v>
      </c>
      <c r="C35" s="44">
        <v>61</v>
      </c>
      <c r="D35" s="38"/>
      <c r="E35" s="38"/>
      <c r="F35" s="39"/>
      <c r="G35" s="37">
        <v>65.5</v>
      </c>
      <c r="H35" s="2"/>
      <c r="I35" s="37">
        <v>82.5</v>
      </c>
      <c r="J35" s="37">
        <f t="shared" si="11"/>
        <v>209</v>
      </c>
      <c r="K35" s="2">
        <f t="shared" si="12"/>
        <v>3</v>
      </c>
      <c r="L35" s="2"/>
      <c r="M35" s="2"/>
      <c r="N35" s="2"/>
      <c r="O35" s="2">
        <f t="shared" si="13"/>
        <v>1</v>
      </c>
      <c r="P35" s="2">
        <f t="shared" si="14"/>
        <v>0</v>
      </c>
      <c r="Q35" s="2">
        <f t="shared" si="15"/>
        <v>1</v>
      </c>
      <c r="R35" s="2">
        <f t="shared" si="16"/>
        <v>0</v>
      </c>
      <c r="S35" s="2">
        <f t="shared" si="7"/>
        <v>1</v>
      </c>
      <c r="T35" s="2">
        <f t="shared" si="17"/>
        <v>3</v>
      </c>
      <c r="U35" s="39">
        <f>J35</f>
        <v>209</v>
      </c>
      <c r="V35" s="40" t="s">
        <v>730</v>
      </c>
    </row>
    <row r="36" spans="1:22">
      <c r="A36" s="1" t="s">
        <v>103</v>
      </c>
      <c r="B36" s="1" t="s">
        <v>14</v>
      </c>
      <c r="C36" s="44">
        <v>68</v>
      </c>
      <c r="D36" s="38">
        <v>68.333333333333329</v>
      </c>
      <c r="E36" s="38">
        <v>18.8</v>
      </c>
      <c r="F36" s="39">
        <f t="shared" ref="F36:F42" si="18">MAX(D36:E36)</f>
        <v>68.333333333333329</v>
      </c>
      <c r="G36" s="37"/>
      <c r="H36" s="2"/>
      <c r="I36" s="37">
        <v>63.333333333333336</v>
      </c>
      <c r="J36" s="37">
        <f t="shared" si="11"/>
        <v>199.66666666666666</v>
      </c>
      <c r="K36" s="2">
        <f t="shared" si="12"/>
        <v>3</v>
      </c>
      <c r="L36" s="2"/>
      <c r="M36" s="2"/>
      <c r="N36" s="2"/>
      <c r="O36" s="2">
        <f t="shared" si="13"/>
        <v>1</v>
      </c>
      <c r="P36" s="2">
        <f t="shared" si="14"/>
        <v>1</v>
      </c>
      <c r="Q36" s="2">
        <f t="shared" si="15"/>
        <v>0</v>
      </c>
      <c r="R36" s="2">
        <f t="shared" si="16"/>
        <v>0</v>
      </c>
      <c r="S36" s="2">
        <f t="shared" si="7"/>
        <v>1</v>
      </c>
      <c r="T36" s="2">
        <f t="shared" si="17"/>
        <v>3</v>
      </c>
      <c r="U36" s="39">
        <f>J36</f>
        <v>199.66666666666666</v>
      </c>
      <c r="V36" s="40" t="s">
        <v>730</v>
      </c>
    </row>
    <row r="37" spans="1:22">
      <c r="A37" s="20" t="s">
        <v>370</v>
      </c>
      <c r="B37" s="20" t="s">
        <v>371</v>
      </c>
      <c r="C37" s="44">
        <v>56</v>
      </c>
      <c r="D37" s="38"/>
      <c r="E37" s="38">
        <v>69.599999999999994</v>
      </c>
      <c r="F37" s="39">
        <f t="shared" si="18"/>
        <v>69.599999999999994</v>
      </c>
      <c r="G37" s="37">
        <v>73</v>
      </c>
      <c r="H37" s="2">
        <v>40</v>
      </c>
      <c r="I37" s="37"/>
      <c r="J37" s="37">
        <f t="shared" si="11"/>
        <v>238.6</v>
      </c>
      <c r="K37" s="2">
        <f t="shared" si="12"/>
        <v>4</v>
      </c>
      <c r="L37" s="2"/>
      <c r="M37" s="2"/>
      <c r="N37" s="2"/>
      <c r="O37" s="2">
        <f t="shared" si="13"/>
        <v>1</v>
      </c>
      <c r="P37" s="2">
        <f t="shared" si="14"/>
        <v>1</v>
      </c>
      <c r="Q37" s="2">
        <f t="shared" si="15"/>
        <v>1</v>
      </c>
      <c r="R37" s="2">
        <f t="shared" si="16"/>
        <v>0</v>
      </c>
      <c r="S37" s="2">
        <f t="shared" si="7"/>
        <v>0</v>
      </c>
      <c r="T37" s="2">
        <f t="shared" si="17"/>
        <v>3</v>
      </c>
      <c r="U37" s="37">
        <f>J37-MIN(F37:I37,C37)</f>
        <v>198.6</v>
      </c>
      <c r="V37" s="40" t="s">
        <v>730</v>
      </c>
    </row>
    <row r="38" spans="1:22">
      <c r="A38" s="24" t="s">
        <v>334</v>
      </c>
      <c r="B38" s="24" t="s">
        <v>335</v>
      </c>
      <c r="C38" s="44">
        <v>60</v>
      </c>
      <c r="D38" s="38">
        <v>26.333333333333332</v>
      </c>
      <c r="E38" s="38">
        <v>71.599999999999994</v>
      </c>
      <c r="F38" s="39">
        <f t="shared" si="18"/>
        <v>71.599999999999994</v>
      </c>
      <c r="G38" s="37">
        <v>34</v>
      </c>
      <c r="H38" s="2"/>
      <c r="I38" s="37">
        <v>63.333333333333336</v>
      </c>
      <c r="J38" s="37">
        <f t="shared" si="11"/>
        <v>228.93333333333334</v>
      </c>
      <c r="K38" s="2">
        <f t="shared" si="12"/>
        <v>4</v>
      </c>
      <c r="L38" s="2"/>
      <c r="M38" s="2"/>
      <c r="N38" s="2"/>
      <c r="O38" s="2">
        <f t="shared" si="13"/>
        <v>1</v>
      </c>
      <c r="P38" s="2">
        <f t="shared" si="14"/>
        <v>1</v>
      </c>
      <c r="Q38" s="2">
        <f t="shared" si="15"/>
        <v>0</v>
      </c>
      <c r="R38" s="2">
        <f t="shared" si="16"/>
        <v>0</v>
      </c>
      <c r="S38" s="2">
        <f t="shared" si="7"/>
        <v>1</v>
      </c>
      <c r="T38" s="2">
        <f t="shared" si="17"/>
        <v>3</v>
      </c>
      <c r="U38" s="37">
        <f>J38-MIN(F38:I38,C38)</f>
        <v>194.93333333333334</v>
      </c>
      <c r="V38" s="40" t="s">
        <v>730</v>
      </c>
    </row>
    <row r="39" spans="1:22">
      <c r="A39" s="19" t="s">
        <v>348</v>
      </c>
      <c r="B39" s="19" t="s">
        <v>349</v>
      </c>
      <c r="C39" s="44">
        <v>50</v>
      </c>
      <c r="D39" s="38"/>
      <c r="E39" s="38">
        <v>45.6</v>
      </c>
      <c r="F39" s="39">
        <f t="shared" si="18"/>
        <v>45.6</v>
      </c>
      <c r="G39" s="37">
        <v>31</v>
      </c>
      <c r="H39" s="2">
        <v>47</v>
      </c>
      <c r="I39" s="37">
        <v>66.666666666666671</v>
      </c>
      <c r="J39" s="37">
        <f t="shared" si="11"/>
        <v>240.26666666666665</v>
      </c>
      <c r="K39" s="2">
        <f t="shared" si="12"/>
        <v>5</v>
      </c>
      <c r="L39" s="2"/>
      <c r="M39" s="2"/>
      <c r="N39" s="2">
        <v>34</v>
      </c>
      <c r="O39" s="2">
        <f t="shared" si="13"/>
        <v>1</v>
      </c>
      <c r="P39" s="2">
        <f t="shared" si="14"/>
        <v>1</v>
      </c>
      <c r="Q39" s="2">
        <f t="shared" si="15"/>
        <v>0</v>
      </c>
      <c r="R39" s="2">
        <f t="shared" si="16"/>
        <v>0</v>
      </c>
      <c r="S39" s="2">
        <f t="shared" si="7"/>
        <v>1</v>
      </c>
      <c r="T39" s="2">
        <f t="shared" si="17"/>
        <v>3</v>
      </c>
      <c r="U39" s="37">
        <f>C39+H39+I39</f>
        <v>163.66666666666669</v>
      </c>
      <c r="V39" s="40" t="s">
        <v>730</v>
      </c>
    </row>
    <row r="40" spans="1:22">
      <c r="A40" s="12" t="s">
        <v>10</v>
      </c>
      <c r="B40" s="6" t="s">
        <v>11</v>
      </c>
      <c r="C40" s="44">
        <v>91</v>
      </c>
      <c r="D40" s="38"/>
      <c r="E40" s="38">
        <v>44.8</v>
      </c>
      <c r="F40" s="39">
        <f t="shared" si="18"/>
        <v>44.8</v>
      </c>
      <c r="G40" s="37"/>
      <c r="H40" s="2"/>
      <c r="I40" s="37">
        <v>100</v>
      </c>
      <c r="J40" s="37">
        <f t="shared" si="11"/>
        <v>235.8</v>
      </c>
      <c r="K40" s="2">
        <f t="shared" si="12"/>
        <v>3</v>
      </c>
      <c r="L40" s="2"/>
      <c r="M40" s="2"/>
      <c r="N40" s="2"/>
      <c r="O40" s="2">
        <f t="shared" si="13"/>
        <v>1</v>
      </c>
      <c r="P40" s="2">
        <f t="shared" si="14"/>
        <v>0</v>
      </c>
      <c r="Q40" s="2">
        <f t="shared" si="15"/>
        <v>0</v>
      </c>
      <c r="R40" s="2">
        <f t="shared" si="16"/>
        <v>0</v>
      </c>
      <c r="S40" s="2">
        <f t="shared" si="7"/>
        <v>1</v>
      </c>
      <c r="T40" s="2">
        <f t="shared" si="17"/>
        <v>2</v>
      </c>
      <c r="U40" s="39">
        <f t="shared" ref="U40:U45" si="19">J40</f>
        <v>235.8</v>
      </c>
      <c r="V40" s="64" t="s">
        <v>730</v>
      </c>
    </row>
    <row r="41" spans="1:22">
      <c r="A41" s="12" t="s">
        <v>4</v>
      </c>
      <c r="B41" s="6" t="s">
        <v>5</v>
      </c>
      <c r="C41" s="44">
        <v>83</v>
      </c>
      <c r="D41" s="38">
        <v>35.333333333333336</v>
      </c>
      <c r="E41" s="38"/>
      <c r="F41" s="39">
        <f t="shared" si="18"/>
        <v>35.333333333333336</v>
      </c>
      <c r="G41" s="37"/>
      <c r="H41" s="2"/>
      <c r="I41" s="37">
        <v>97</v>
      </c>
      <c r="J41" s="37">
        <f t="shared" si="11"/>
        <v>215.33333333333334</v>
      </c>
      <c r="K41" s="2">
        <f t="shared" si="12"/>
        <v>3</v>
      </c>
      <c r="L41" s="2"/>
      <c r="M41" s="2"/>
      <c r="N41" s="2"/>
      <c r="O41" s="2">
        <f t="shared" si="13"/>
        <v>1</v>
      </c>
      <c r="P41" s="2">
        <f t="shared" si="14"/>
        <v>0</v>
      </c>
      <c r="Q41" s="2">
        <f t="shared" si="15"/>
        <v>0</v>
      </c>
      <c r="R41" s="2">
        <f t="shared" si="16"/>
        <v>0</v>
      </c>
      <c r="S41" s="2">
        <f t="shared" si="7"/>
        <v>1</v>
      </c>
      <c r="T41" s="2">
        <f t="shared" si="17"/>
        <v>2</v>
      </c>
      <c r="U41" s="39">
        <f t="shared" si="19"/>
        <v>215.33333333333334</v>
      </c>
      <c r="V41" s="64" t="s">
        <v>730</v>
      </c>
    </row>
    <row r="42" spans="1:22">
      <c r="A42" s="1" t="s">
        <v>104</v>
      </c>
      <c r="B42" s="1" t="s">
        <v>105</v>
      </c>
      <c r="C42" s="44">
        <v>85</v>
      </c>
      <c r="D42" s="38">
        <v>74.166666666666671</v>
      </c>
      <c r="E42" s="38"/>
      <c r="F42" s="39">
        <f t="shared" si="18"/>
        <v>74.166666666666671</v>
      </c>
      <c r="G42" s="37">
        <v>41</v>
      </c>
      <c r="H42" s="2"/>
      <c r="I42" s="37"/>
      <c r="J42" s="37">
        <f t="shared" si="11"/>
        <v>200.16666666666669</v>
      </c>
      <c r="K42" s="2">
        <f t="shared" si="12"/>
        <v>3</v>
      </c>
      <c r="L42" s="2"/>
      <c r="M42" s="2"/>
      <c r="N42" s="2"/>
      <c r="O42" s="2">
        <f t="shared" si="13"/>
        <v>1</v>
      </c>
      <c r="P42" s="2">
        <f t="shared" si="14"/>
        <v>1</v>
      </c>
      <c r="Q42" s="2">
        <f t="shared" si="15"/>
        <v>0</v>
      </c>
      <c r="R42" s="2">
        <f t="shared" si="16"/>
        <v>0</v>
      </c>
      <c r="S42" s="2">
        <f t="shared" si="7"/>
        <v>0</v>
      </c>
      <c r="T42" s="2">
        <f t="shared" si="17"/>
        <v>2</v>
      </c>
      <c r="U42" s="39">
        <f t="shared" si="19"/>
        <v>200.16666666666669</v>
      </c>
      <c r="V42" s="64" t="s">
        <v>730</v>
      </c>
    </row>
    <row r="43" spans="1:22">
      <c r="A43" s="19" t="s">
        <v>364</v>
      </c>
      <c r="B43" s="19" t="s">
        <v>365</v>
      </c>
      <c r="C43" s="44">
        <v>25</v>
      </c>
      <c r="D43" s="38"/>
      <c r="E43" s="38"/>
      <c r="F43" s="39"/>
      <c r="G43" s="37">
        <v>63.5</v>
      </c>
      <c r="H43" s="2">
        <v>95</v>
      </c>
      <c r="I43" s="37"/>
      <c r="J43" s="37">
        <f t="shared" si="11"/>
        <v>183.5</v>
      </c>
      <c r="K43" s="2">
        <f t="shared" si="12"/>
        <v>3</v>
      </c>
      <c r="L43" s="2"/>
      <c r="M43" s="2"/>
      <c r="N43" s="2"/>
      <c r="O43" s="2">
        <f t="shared" si="13"/>
        <v>0</v>
      </c>
      <c r="P43" s="2">
        <f t="shared" si="14"/>
        <v>0</v>
      </c>
      <c r="Q43" s="2">
        <f t="shared" si="15"/>
        <v>1</v>
      </c>
      <c r="R43" s="2">
        <f t="shared" si="16"/>
        <v>1</v>
      </c>
      <c r="S43" s="2">
        <f t="shared" si="7"/>
        <v>0</v>
      </c>
      <c r="T43" s="2">
        <f t="shared" si="17"/>
        <v>2</v>
      </c>
      <c r="U43" s="39">
        <f t="shared" si="19"/>
        <v>183.5</v>
      </c>
      <c r="V43" s="53" t="s">
        <v>719</v>
      </c>
    </row>
    <row r="44" spans="1:22">
      <c r="A44" s="12" t="s">
        <v>6</v>
      </c>
      <c r="B44" s="6" t="s">
        <v>7</v>
      </c>
      <c r="C44" s="44">
        <v>60</v>
      </c>
      <c r="D44" s="38">
        <v>10.166666666666666</v>
      </c>
      <c r="E44" s="38">
        <v>30.8</v>
      </c>
      <c r="F44" s="39">
        <f>MAX(D44:E44)</f>
        <v>30.8</v>
      </c>
      <c r="G44" s="37"/>
      <c r="H44" s="2"/>
      <c r="I44" s="37">
        <v>80</v>
      </c>
      <c r="J44" s="37">
        <f t="shared" si="11"/>
        <v>170.8</v>
      </c>
      <c r="K44" s="2">
        <f t="shared" si="12"/>
        <v>3</v>
      </c>
      <c r="L44" s="2"/>
      <c r="M44" s="2"/>
      <c r="N44" s="2"/>
      <c r="O44" s="2">
        <f t="shared" si="13"/>
        <v>1</v>
      </c>
      <c r="P44" s="2">
        <f t="shared" si="14"/>
        <v>0</v>
      </c>
      <c r="Q44" s="2">
        <f t="shared" si="15"/>
        <v>0</v>
      </c>
      <c r="R44" s="2">
        <f t="shared" si="16"/>
        <v>0</v>
      </c>
      <c r="S44" s="2">
        <f t="shared" si="7"/>
        <v>1</v>
      </c>
      <c r="T44" s="2">
        <f t="shared" si="17"/>
        <v>2</v>
      </c>
      <c r="U44" s="39">
        <f t="shared" si="19"/>
        <v>170.8</v>
      </c>
      <c r="V44" s="41" t="s">
        <v>718</v>
      </c>
    </row>
    <row r="45" spans="1:22">
      <c r="A45" s="12" t="s">
        <v>13</v>
      </c>
      <c r="B45" s="6" t="s">
        <v>14</v>
      </c>
      <c r="C45" s="37">
        <v>56</v>
      </c>
      <c r="D45" s="38"/>
      <c r="E45" s="38"/>
      <c r="F45" s="39"/>
      <c r="G45" s="37"/>
      <c r="H45" s="2"/>
      <c r="I45" s="37">
        <v>93.333333333333329</v>
      </c>
      <c r="J45" s="37">
        <f t="shared" si="11"/>
        <v>149.33333333333331</v>
      </c>
      <c r="K45" s="2">
        <f t="shared" si="12"/>
        <v>2</v>
      </c>
      <c r="L45" s="2"/>
      <c r="M45" s="40">
        <v>96</v>
      </c>
      <c r="N45" s="2"/>
      <c r="O45" s="2">
        <f t="shared" si="13"/>
        <v>1</v>
      </c>
      <c r="P45" s="2">
        <f t="shared" si="14"/>
        <v>0</v>
      </c>
      <c r="Q45" s="2">
        <f t="shared" si="15"/>
        <v>0</v>
      </c>
      <c r="R45" s="2">
        <f t="shared" si="16"/>
        <v>0</v>
      </c>
      <c r="S45" s="2">
        <f t="shared" si="7"/>
        <v>1</v>
      </c>
      <c r="T45" s="2">
        <f t="shared" si="17"/>
        <v>2</v>
      </c>
      <c r="U45" s="39">
        <f t="shared" si="19"/>
        <v>149.33333333333331</v>
      </c>
      <c r="V45" s="41" t="s">
        <v>718</v>
      </c>
    </row>
    <row r="46" spans="1:22">
      <c r="A46" s="19" t="s">
        <v>252</v>
      </c>
      <c r="B46" s="19" t="s">
        <v>52</v>
      </c>
      <c r="C46" s="44">
        <v>71</v>
      </c>
      <c r="D46" s="38">
        <v>5.166666666666667</v>
      </c>
      <c r="E46" s="38"/>
      <c r="F46" s="39">
        <f t="shared" ref="F46:F51" si="20">MAX(D46:E46)</f>
        <v>5.166666666666667</v>
      </c>
      <c r="G46" s="37"/>
      <c r="H46" s="2">
        <v>13</v>
      </c>
      <c r="I46" s="37">
        <v>63</v>
      </c>
      <c r="J46" s="37">
        <f t="shared" si="11"/>
        <v>152.16666666666669</v>
      </c>
      <c r="K46" s="2">
        <f t="shared" si="12"/>
        <v>4</v>
      </c>
      <c r="L46" s="2"/>
      <c r="M46" s="2"/>
      <c r="N46" s="40">
        <v>55</v>
      </c>
      <c r="O46" s="2">
        <f t="shared" si="13"/>
        <v>1</v>
      </c>
      <c r="P46" s="2">
        <f t="shared" si="14"/>
        <v>0</v>
      </c>
      <c r="Q46" s="2">
        <f t="shared" si="15"/>
        <v>0</v>
      </c>
      <c r="R46" s="2">
        <f t="shared" si="16"/>
        <v>0</v>
      </c>
      <c r="S46" s="2">
        <f t="shared" si="7"/>
        <v>1</v>
      </c>
      <c r="T46" s="2">
        <f t="shared" si="17"/>
        <v>2</v>
      </c>
      <c r="U46" s="37">
        <f>J46-MIN(F46:I46,C46)</f>
        <v>147.00000000000003</v>
      </c>
      <c r="V46" s="41" t="s">
        <v>718</v>
      </c>
    </row>
    <row r="47" spans="1:22">
      <c r="A47" s="19" t="s">
        <v>354</v>
      </c>
      <c r="B47" s="19" t="s">
        <v>240</v>
      </c>
      <c r="C47" s="44">
        <v>69</v>
      </c>
      <c r="D47" s="38">
        <v>47.833333333333336</v>
      </c>
      <c r="E47" s="38"/>
      <c r="F47" s="39">
        <f t="shared" si="20"/>
        <v>47.833333333333336</v>
      </c>
      <c r="G47" s="37"/>
      <c r="H47" s="2"/>
      <c r="I47" s="37"/>
      <c r="J47" s="37">
        <f t="shared" si="11"/>
        <v>116.83333333333334</v>
      </c>
      <c r="K47" s="2">
        <f t="shared" si="12"/>
        <v>2</v>
      </c>
      <c r="L47" s="2"/>
      <c r="M47" s="2"/>
      <c r="N47" s="2"/>
      <c r="O47" s="2">
        <f t="shared" si="13"/>
        <v>1</v>
      </c>
      <c r="P47" s="2">
        <f t="shared" si="14"/>
        <v>1</v>
      </c>
      <c r="Q47" s="2">
        <f t="shared" si="15"/>
        <v>0</v>
      </c>
      <c r="R47" s="2">
        <f t="shared" si="16"/>
        <v>0</v>
      </c>
      <c r="S47" s="2">
        <f t="shared" si="7"/>
        <v>0</v>
      </c>
      <c r="T47" s="2">
        <f t="shared" si="17"/>
        <v>2</v>
      </c>
      <c r="U47" s="39">
        <f>J47</f>
        <v>116.83333333333334</v>
      </c>
      <c r="V47" s="41" t="s">
        <v>718</v>
      </c>
    </row>
    <row r="48" spans="1:22">
      <c r="A48" s="20" t="s">
        <v>252</v>
      </c>
      <c r="B48" s="20" t="s">
        <v>31</v>
      </c>
      <c r="C48" s="44">
        <v>53</v>
      </c>
      <c r="D48" s="38">
        <v>59.166666666666664</v>
      </c>
      <c r="E48" s="38">
        <v>46.8</v>
      </c>
      <c r="F48" s="39">
        <f t="shared" si="20"/>
        <v>59.166666666666664</v>
      </c>
      <c r="G48" s="37"/>
      <c r="H48" s="2"/>
      <c r="I48" s="37"/>
      <c r="J48" s="37">
        <f t="shared" si="11"/>
        <v>112.16666666666666</v>
      </c>
      <c r="K48" s="2">
        <f t="shared" si="12"/>
        <v>2</v>
      </c>
      <c r="L48" s="2"/>
      <c r="M48" s="2"/>
      <c r="N48" s="2"/>
      <c r="O48" s="2">
        <f t="shared" si="13"/>
        <v>1</v>
      </c>
      <c r="P48" s="2">
        <f t="shared" si="14"/>
        <v>1</v>
      </c>
      <c r="Q48" s="2">
        <f t="shared" si="15"/>
        <v>0</v>
      </c>
      <c r="R48" s="2">
        <f t="shared" si="16"/>
        <v>0</v>
      </c>
      <c r="S48" s="2">
        <f t="shared" si="7"/>
        <v>0</v>
      </c>
      <c r="T48" s="2">
        <f t="shared" si="17"/>
        <v>2</v>
      </c>
      <c r="U48" s="39">
        <f>J48</f>
        <v>112.16666666666666</v>
      </c>
      <c r="V48" s="41" t="s">
        <v>718</v>
      </c>
    </row>
    <row r="49" spans="1:22">
      <c r="A49" s="19" t="s">
        <v>346</v>
      </c>
      <c r="B49" s="19" t="s">
        <v>347</v>
      </c>
      <c r="C49" s="44">
        <v>65</v>
      </c>
      <c r="D49" s="38"/>
      <c r="E49" s="38">
        <v>45.2</v>
      </c>
      <c r="F49" s="39">
        <f t="shared" si="20"/>
        <v>45.2</v>
      </c>
      <c r="G49" s="37"/>
      <c r="H49" s="2"/>
      <c r="I49" s="37">
        <v>0</v>
      </c>
      <c r="J49" s="37">
        <f t="shared" si="11"/>
        <v>110.2</v>
      </c>
      <c r="K49" s="2">
        <f t="shared" si="12"/>
        <v>3</v>
      </c>
      <c r="L49" s="2"/>
      <c r="M49" s="2"/>
      <c r="N49" s="2"/>
      <c r="O49" s="2">
        <f t="shared" si="13"/>
        <v>1</v>
      </c>
      <c r="P49" s="2">
        <f t="shared" si="14"/>
        <v>1</v>
      </c>
      <c r="Q49" s="2">
        <f t="shared" si="15"/>
        <v>0</v>
      </c>
      <c r="R49" s="2">
        <f t="shared" si="16"/>
        <v>0</v>
      </c>
      <c r="S49" s="2">
        <f t="shared" si="7"/>
        <v>0</v>
      </c>
      <c r="T49" s="2">
        <f t="shared" si="17"/>
        <v>2</v>
      </c>
      <c r="U49" s="39">
        <f>J49</f>
        <v>110.2</v>
      </c>
      <c r="V49" s="41" t="s">
        <v>718</v>
      </c>
    </row>
    <row r="50" spans="1:22">
      <c r="A50" s="19" t="s">
        <v>362</v>
      </c>
      <c r="B50" s="19" t="s">
        <v>14</v>
      </c>
      <c r="C50" s="37"/>
      <c r="D50" s="38"/>
      <c r="E50" s="38">
        <v>17.600000000000001</v>
      </c>
      <c r="F50" s="39">
        <f t="shared" si="20"/>
        <v>17.600000000000001</v>
      </c>
      <c r="G50" s="37">
        <v>49</v>
      </c>
      <c r="H50" s="2">
        <v>90</v>
      </c>
      <c r="I50" s="37">
        <v>0</v>
      </c>
      <c r="J50" s="37">
        <f t="shared" si="11"/>
        <v>156.6</v>
      </c>
      <c r="K50" s="2">
        <f t="shared" si="12"/>
        <v>4</v>
      </c>
      <c r="L50" s="2"/>
      <c r="M50" s="2"/>
      <c r="N50" s="2"/>
      <c r="O50" s="2">
        <f t="shared" si="13"/>
        <v>0</v>
      </c>
      <c r="P50" s="2">
        <f t="shared" si="14"/>
        <v>0</v>
      </c>
      <c r="Q50" s="2">
        <f t="shared" si="15"/>
        <v>0</v>
      </c>
      <c r="R50" s="2">
        <f t="shared" si="16"/>
        <v>1</v>
      </c>
      <c r="S50" s="2">
        <f t="shared" si="7"/>
        <v>0</v>
      </c>
      <c r="T50" s="2">
        <f t="shared" si="17"/>
        <v>1</v>
      </c>
      <c r="U50" s="37">
        <f>J50-MIN(F50:I50,C50)</f>
        <v>156.6</v>
      </c>
      <c r="V50" s="2"/>
    </row>
    <row r="51" spans="1:22">
      <c r="A51" s="19" t="s">
        <v>366</v>
      </c>
      <c r="B51" s="19" t="s">
        <v>68</v>
      </c>
      <c r="C51" s="44">
        <v>44</v>
      </c>
      <c r="D51" s="38"/>
      <c r="E51" s="38">
        <v>30</v>
      </c>
      <c r="F51" s="39">
        <f t="shared" si="20"/>
        <v>30</v>
      </c>
      <c r="G51" s="37">
        <v>27</v>
      </c>
      <c r="H51" s="2">
        <v>11</v>
      </c>
      <c r="I51" s="37">
        <v>73.333333333333329</v>
      </c>
      <c r="J51" s="37">
        <f t="shared" si="11"/>
        <v>185.33333333333331</v>
      </c>
      <c r="K51" s="2">
        <f t="shared" si="12"/>
        <v>5</v>
      </c>
      <c r="L51" s="2"/>
      <c r="M51" s="2"/>
      <c r="N51" s="2"/>
      <c r="O51" s="2">
        <f t="shared" si="13"/>
        <v>0</v>
      </c>
      <c r="P51" s="2">
        <f t="shared" si="14"/>
        <v>0</v>
      </c>
      <c r="Q51" s="2">
        <f t="shared" si="15"/>
        <v>0</v>
      </c>
      <c r="R51" s="2">
        <f t="shared" si="16"/>
        <v>0</v>
      </c>
      <c r="S51" s="2">
        <f t="shared" si="7"/>
        <v>1</v>
      </c>
      <c r="T51" s="2">
        <f t="shared" si="17"/>
        <v>1</v>
      </c>
      <c r="U51" s="37">
        <f>C51+F51+I51</f>
        <v>147.33333333333331</v>
      </c>
      <c r="V51" s="2"/>
    </row>
    <row r="52" spans="1:22">
      <c r="A52" s="19" t="s">
        <v>353</v>
      </c>
      <c r="B52" s="19" t="s">
        <v>50</v>
      </c>
      <c r="C52" s="44">
        <v>62</v>
      </c>
      <c r="D52" s="38"/>
      <c r="E52" s="38"/>
      <c r="F52" s="39"/>
      <c r="G52" s="39">
        <v>41</v>
      </c>
      <c r="H52" s="1">
        <v>41</v>
      </c>
      <c r="I52" s="39"/>
      <c r="J52" s="37">
        <f t="shared" si="11"/>
        <v>144</v>
      </c>
      <c r="K52" s="2">
        <f t="shared" si="12"/>
        <v>3</v>
      </c>
      <c r="L52" s="1"/>
      <c r="M52" s="40">
        <v>96</v>
      </c>
      <c r="N52" s="1"/>
      <c r="O52" s="2">
        <f t="shared" si="13"/>
        <v>1</v>
      </c>
      <c r="P52" s="2">
        <f t="shared" si="14"/>
        <v>0</v>
      </c>
      <c r="Q52" s="2">
        <f t="shared" si="15"/>
        <v>0</v>
      </c>
      <c r="R52" s="2">
        <f t="shared" si="16"/>
        <v>0</v>
      </c>
      <c r="S52" s="2">
        <f t="shared" si="7"/>
        <v>0</v>
      </c>
      <c r="T52" s="2">
        <f t="shared" si="17"/>
        <v>1</v>
      </c>
      <c r="U52" s="39">
        <f t="shared" ref="U52:U75" si="21">J52</f>
        <v>144</v>
      </c>
      <c r="V52" s="2"/>
    </row>
    <row r="53" spans="1:22">
      <c r="A53" s="19" t="s">
        <v>339</v>
      </c>
      <c r="B53" s="19" t="s">
        <v>16</v>
      </c>
      <c r="C53" s="44">
        <v>45</v>
      </c>
      <c r="D53" s="38"/>
      <c r="E53" s="38"/>
      <c r="F53" s="39"/>
      <c r="G53" s="37">
        <v>19</v>
      </c>
      <c r="H53" s="2">
        <v>77</v>
      </c>
      <c r="I53" s="37"/>
      <c r="J53" s="37">
        <f t="shared" si="11"/>
        <v>141</v>
      </c>
      <c r="K53" s="2">
        <f t="shared" si="12"/>
        <v>3</v>
      </c>
      <c r="L53" s="2"/>
      <c r="M53" s="2"/>
      <c r="N53" s="2"/>
      <c r="O53" s="2">
        <f t="shared" si="13"/>
        <v>0</v>
      </c>
      <c r="P53" s="2">
        <f t="shared" si="14"/>
        <v>0</v>
      </c>
      <c r="Q53" s="2">
        <f t="shared" si="15"/>
        <v>0</v>
      </c>
      <c r="R53" s="2">
        <f t="shared" si="16"/>
        <v>1</v>
      </c>
      <c r="S53" s="2">
        <f t="shared" si="7"/>
        <v>0</v>
      </c>
      <c r="T53" s="2">
        <f t="shared" si="17"/>
        <v>1</v>
      </c>
      <c r="U53" s="39">
        <f t="shared" si="21"/>
        <v>141</v>
      </c>
      <c r="V53" s="2"/>
    </row>
    <row r="54" spans="1:22">
      <c r="A54" s="19" t="s">
        <v>368</v>
      </c>
      <c r="B54" s="19" t="s">
        <v>80</v>
      </c>
      <c r="C54" s="44">
        <v>67</v>
      </c>
      <c r="D54" s="38"/>
      <c r="E54" s="38">
        <v>23.6</v>
      </c>
      <c r="F54" s="39">
        <f>MAX(D54:E54)</f>
        <v>23.6</v>
      </c>
      <c r="G54" s="37">
        <v>27</v>
      </c>
      <c r="H54" s="2"/>
      <c r="I54" s="37"/>
      <c r="J54" s="37">
        <f t="shared" si="11"/>
        <v>117.6</v>
      </c>
      <c r="K54" s="2">
        <f t="shared" si="12"/>
        <v>3</v>
      </c>
      <c r="L54" s="2"/>
      <c r="M54" s="2"/>
      <c r="N54" s="2"/>
      <c r="O54" s="2">
        <f t="shared" si="13"/>
        <v>1</v>
      </c>
      <c r="P54" s="2">
        <f t="shared" si="14"/>
        <v>0</v>
      </c>
      <c r="Q54" s="2">
        <f t="shared" si="15"/>
        <v>0</v>
      </c>
      <c r="R54" s="2">
        <f t="shared" si="16"/>
        <v>0</v>
      </c>
      <c r="S54" s="2">
        <f t="shared" si="7"/>
        <v>0</v>
      </c>
      <c r="T54" s="2">
        <f t="shared" si="17"/>
        <v>1</v>
      </c>
      <c r="U54" s="39">
        <f t="shared" si="21"/>
        <v>117.6</v>
      </c>
      <c r="V54" s="2"/>
    </row>
    <row r="55" spans="1:22">
      <c r="A55" s="19" t="s">
        <v>199</v>
      </c>
      <c r="B55" s="19" t="s">
        <v>361</v>
      </c>
      <c r="C55" s="44">
        <v>72</v>
      </c>
      <c r="D55" s="38"/>
      <c r="E55" s="38"/>
      <c r="F55" s="39"/>
      <c r="G55" s="39"/>
      <c r="H55" s="1">
        <v>43</v>
      </c>
      <c r="I55" s="39"/>
      <c r="J55" s="37">
        <f t="shared" si="11"/>
        <v>115</v>
      </c>
      <c r="K55" s="2">
        <f t="shared" si="12"/>
        <v>2</v>
      </c>
      <c r="L55" s="1"/>
      <c r="M55" s="1"/>
      <c r="N55" s="1"/>
      <c r="O55" s="2">
        <f t="shared" si="13"/>
        <v>1</v>
      </c>
      <c r="P55" s="2">
        <f t="shared" si="14"/>
        <v>0</v>
      </c>
      <c r="Q55" s="2">
        <f t="shared" si="15"/>
        <v>0</v>
      </c>
      <c r="R55" s="2">
        <f t="shared" si="16"/>
        <v>0</v>
      </c>
      <c r="S55" s="2">
        <f t="shared" si="7"/>
        <v>0</v>
      </c>
      <c r="T55" s="2">
        <f t="shared" si="17"/>
        <v>1</v>
      </c>
      <c r="U55" s="39">
        <f t="shared" si="21"/>
        <v>115</v>
      </c>
      <c r="V55" s="2"/>
    </row>
    <row r="56" spans="1:22">
      <c r="A56" s="1" t="s">
        <v>120</v>
      </c>
      <c r="B56" s="1" t="s">
        <v>60</v>
      </c>
      <c r="C56" s="37"/>
      <c r="D56" s="38"/>
      <c r="E56" s="38"/>
      <c r="F56" s="39"/>
      <c r="G56" s="37">
        <v>79</v>
      </c>
      <c r="H56" s="2">
        <v>22</v>
      </c>
      <c r="I56" s="37"/>
      <c r="J56" s="37">
        <f t="shared" si="11"/>
        <v>101</v>
      </c>
      <c r="K56" s="2">
        <f t="shared" si="12"/>
        <v>2</v>
      </c>
      <c r="L56" s="2"/>
      <c r="M56" s="2"/>
      <c r="N56" s="2">
        <v>41</v>
      </c>
      <c r="O56" s="2">
        <f t="shared" si="13"/>
        <v>0</v>
      </c>
      <c r="P56" s="2">
        <f t="shared" si="14"/>
        <v>0</v>
      </c>
      <c r="Q56" s="2">
        <f t="shared" si="15"/>
        <v>1</v>
      </c>
      <c r="R56" s="2">
        <f t="shared" si="16"/>
        <v>0</v>
      </c>
      <c r="S56" s="2">
        <f t="shared" si="7"/>
        <v>0</v>
      </c>
      <c r="T56" s="2">
        <f t="shared" si="17"/>
        <v>1</v>
      </c>
      <c r="U56" s="39">
        <f t="shared" si="21"/>
        <v>101</v>
      </c>
      <c r="V56" s="2"/>
    </row>
    <row r="57" spans="1:22">
      <c r="A57" s="19" t="s">
        <v>103</v>
      </c>
      <c r="B57" s="19" t="s">
        <v>297</v>
      </c>
      <c r="C57" s="44">
        <v>76</v>
      </c>
      <c r="D57" s="38">
        <v>23.833333333333332</v>
      </c>
      <c r="E57" s="38"/>
      <c r="F57" s="39">
        <f>MAX(D57:E57)</f>
        <v>23.833333333333332</v>
      </c>
      <c r="G57" s="37"/>
      <c r="H57" s="2"/>
      <c r="I57" s="37"/>
      <c r="J57" s="37">
        <f t="shared" si="11"/>
        <v>99.833333333333329</v>
      </c>
      <c r="K57" s="2">
        <f t="shared" si="12"/>
        <v>2</v>
      </c>
      <c r="L57" s="2"/>
      <c r="M57" s="2"/>
      <c r="N57" s="2"/>
      <c r="O57" s="2">
        <f t="shared" si="13"/>
        <v>1</v>
      </c>
      <c r="P57" s="2">
        <f t="shared" si="14"/>
        <v>0</v>
      </c>
      <c r="Q57" s="2">
        <f t="shared" si="15"/>
        <v>0</v>
      </c>
      <c r="R57" s="2">
        <f t="shared" si="16"/>
        <v>0</v>
      </c>
      <c r="S57" s="2">
        <f t="shared" si="7"/>
        <v>0</v>
      </c>
      <c r="T57" s="2">
        <f t="shared" si="17"/>
        <v>1</v>
      </c>
      <c r="U57" s="39">
        <f t="shared" si="21"/>
        <v>99.833333333333329</v>
      </c>
      <c r="V57" s="2"/>
    </row>
    <row r="58" spans="1:22">
      <c r="A58" s="4" t="s">
        <v>122</v>
      </c>
      <c r="B58" s="4" t="s">
        <v>123</v>
      </c>
      <c r="C58" s="44">
        <v>69</v>
      </c>
      <c r="D58" s="38"/>
      <c r="E58" s="38"/>
      <c r="F58" s="39"/>
      <c r="G58" s="37"/>
      <c r="H58" s="2">
        <v>22</v>
      </c>
      <c r="I58" s="37"/>
      <c r="J58" s="37">
        <f t="shared" si="11"/>
        <v>91</v>
      </c>
      <c r="K58" s="2">
        <f t="shared" si="12"/>
        <v>2</v>
      </c>
      <c r="L58" s="2"/>
      <c r="M58" s="2"/>
      <c r="N58" s="2"/>
      <c r="O58" s="2">
        <f t="shared" si="13"/>
        <v>1</v>
      </c>
      <c r="P58" s="2">
        <f t="shared" si="14"/>
        <v>0</v>
      </c>
      <c r="Q58" s="2">
        <f t="shared" si="15"/>
        <v>0</v>
      </c>
      <c r="R58" s="2">
        <f t="shared" si="16"/>
        <v>0</v>
      </c>
      <c r="S58" s="2">
        <f t="shared" si="7"/>
        <v>0</v>
      </c>
      <c r="T58" s="2">
        <f t="shared" si="17"/>
        <v>1</v>
      </c>
      <c r="U58" s="39">
        <f t="shared" si="21"/>
        <v>91</v>
      </c>
      <c r="V58" s="2"/>
    </row>
    <row r="59" spans="1:22">
      <c r="A59" s="20" t="s">
        <v>331</v>
      </c>
      <c r="B59" s="20" t="s">
        <v>85</v>
      </c>
      <c r="C59" s="44">
        <v>53</v>
      </c>
      <c r="D59" s="38"/>
      <c r="E59" s="38"/>
      <c r="F59" s="39"/>
      <c r="G59" s="37">
        <v>20.5</v>
      </c>
      <c r="H59" s="2"/>
      <c r="I59" s="37"/>
      <c r="J59" s="37">
        <f t="shared" si="11"/>
        <v>73.5</v>
      </c>
      <c r="K59" s="2">
        <f t="shared" si="12"/>
        <v>2</v>
      </c>
      <c r="L59" s="2"/>
      <c r="M59" s="2"/>
      <c r="N59" s="2"/>
      <c r="O59" s="2">
        <f t="shared" si="13"/>
        <v>1</v>
      </c>
      <c r="P59" s="2">
        <f t="shared" si="14"/>
        <v>0</v>
      </c>
      <c r="Q59" s="2">
        <f t="shared" si="15"/>
        <v>0</v>
      </c>
      <c r="R59" s="2">
        <f t="shared" si="16"/>
        <v>0</v>
      </c>
      <c r="S59" s="2">
        <f t="shared" si="7"/>
        <v>0</v>
      </c>
      <c r="T59" s="2">
        <f t="shared" si="17"/>
        <v>1</v>
      </c>
      <c r="U59" s="39">
        <f t="shared" si="21"/>
        <v>73.5</v>
      </c>
      <c r="V59" s="2"/>
    </row>
    <row r="60" spans="1:22">
      <c r="A60" s="19" t="s">
        <v>327</v>
      </c>
      <c r="B60" s="19" t="s">
        <v>155</v>
      </c>
      <c r="C60" s="44">
        <v>50</v>
      </c>
      <c r="D60" s="38"/>
      <c r="E60" s="38">
        <v>22</v>
      </c>
      <c r="F60" s="39">
        <f t="shared" ref="F60:F67" si="22">MAX(D60:E60)</f>
        <v>22</v>
      </c>
      <c r="G60" s="37"/>
      <c r="H60" s="2"/>
      <c r="I60" s="37"/>
      <c r="J60" s="37">
        <f t="shared" si="11"/>
        <v>72</v>
      </c>
      <c r="K60" s="2">
        <f t="shared" si="12"/>
        <v>2</v>
      </c>
      <c r="L60" s="2"/>
      <c r="M60" s="2"/>
      <c r="N60" s="2"/>
      <c r="O60" s="2">
        <f t="shared" si="13"/>
        <v>1</v>
      </c>
      <c r="P60" s="2">
        <f t="shared" si="14"/>
        <v>0</v>
      </c>
      <c r="Q60" s="2">
        <f t="shared" si="15"/>
        <v>0</v>
      </c>
      <c r="R60" s="2">
        <f t="shared" si="16"/>
        <v>0</v>
      </c>
      <c r="S60" s="2">
        <f t="shared" si="7"/>
        <v>0</v>
      </c>
      <c r="T60" s="2">
        <f t="shared" si="17"/>
        <v>1</v>
      </c>
      <c r="U60" s="39">
        <f t="shared" si="21"/>
        <v>72</v>
      </c>
      <c r="V60" s="2"/>
    </row>
    <row r="61" spans="1:22">
      <c r="A61" s="19" t="s">
        <v>327</v>
      </c>
      <c r="B61" s="19" t="s">
        <v>328</v>
      </c>
      <c r="C61" s="44">
        <v>50</v>
      </c>
      <c r="D61" s="38"/>
      <c r="E61" s="38">
        <v>15.2</v>
      </c>
      <c r="F61" s="39">
        <f t="shared" si="22"/>
        <v>15.2</v>
      </c>
      <c r="G61" s="37"/>
      <c r="H61" s="2"/>
      <c r="I61" s="37"/>
      <c r="J61" s="37">
        <f t="shared" si="11"/>
        <v>65.2</v>
      </c>
      <c r="K61" s="2">
        <f t="shared" si="12"/>
        <v>2</v>
      </c>
      <c r="L61" s="2"/>
      <c r="M61" s="2"/>
      <c r="N61" s="2"/>
      <c r="O61" s="2">
        <f t="shared" si="13"/>
        <v>1</v>
      </c>
      <c r="P61" s="2">
        <f t="shared" si="14"/>
        <v>0</v>
      </c>
      <c r="Q61" s="2">
        <f t="shared" si="15"/>
        <v>0</v>
      </c>
      <c r="R61" s="2">
        <f t="shared" si="16"/>
        <v>0</v>
      </c>
      <c r="S61" s="2">
        <f t="shared" si="7"/>
        <v>0</v>
      </c>
      <c r="T61" s="2">
        <f t="shared" si="17"/>
        <v>1</v>
      </c>
      <c r="U61" s="39">
        <f t="shared" si="21"/>
        <v>65.2</v>
      </c>
      <c r="V61" s="2"/>
    </row>
    <row r="62" spans="1:22">
      <c r="A62" s="24" t="s">
        <v>367</v>
      </c>
      <c r="B62" s="24" t="s">
        <v>33</v>
      </c>
      <c r="C62" s="44">
        <v>46</v>
      </c>
      <c r="D62" s="38">
        <v>22.166666666666668</v>
      </c>
      <c r="E62" s="38"/>
      <c r="F62" s="39">
        <f t="shared" si="22"/>
        <v>22.166666666666668</v>
      </c>
      <c r="G62" s="37"/>
      <c r="H62" s="2"/>
      <c r="I62" s="37"/>
      <c r="J62" s="37">
        <f t="shared" si="11"/>
        <v>68.166666666666671</v>
      </c>
      <c r="K62" s="2">
        <f t="shared" si="12"/>
        <v>2</v>
      </c>
      <c r="L62" s="2"/>
      <c r="M62" s="2"/>
      <c r="N62" s="2"/>
      <c r="O62" s="2">
        <f t="shared" si="13"/>
        <v>0</v>
      </c>
      <c r="P62" s="2">
        <f t="shared" si="14"/>
        <v>0</v>
      </c>
      <c r="Q62" s="2">
        <f t="shared" si="15"/>
        <v>0</v>
      </c>
      <c r="R62" s="2">
        <f t="shared" si="16"/>
        <v>0</v>
      </c>
      <c r="S62" s="2">
        <f t="shared" si="7"/>
        <v>0</v>
      </c>
      <c r="T62" s="2">
        <f t="shared" si="17"/>
        <v>0</v>
      </c>
      <c r="U62" s="39">
        <f t="shared" si="21"/>
        <v>68.166666666666671</v>
      </c>
      <c r="V62" s="2"/>
    </row>
    <row r="63" spans="1:22">
      <c r="A63" s="24" t="s">
        <v>360</v>
      </c>
      <c r="B63" s="24" t="s">
        <v>9</v>
      </c>
      <c r="C63" s="44">
        <v>16</v>
      </c>
      <c r="D63" s="38">
        <v>6.166666666666667</v>
      </c>
      <c r="E63" s="38">
        <v>8.4</v>
      </c>
      <c r="F63" s="39">
        <f t="shared" si="22"/>
        <v>8.4</v>
      </c>
      <c r="G63" s="37"/>
      <c r="H63" s="2"/>
      <c r="I63" s="37">
        <v>42.5</v>
      </c>
      <c r="J63" s="37">
        <f t="shared" si="11"/>
        <v>66.900000000000006</v>
      </c>
      <c r="K63" s="2">
        <f t="shared" si="12"/>
        <v>3</v>
      </c>
      <c r="L63" s="2"/>
      <c r="M63" s="2"/>
      <c r="N63" s="2"/>
      <c r="O63" s="2">
        <f t="shared" si="13"/>
        <v>0</v>
      </c>
      <c r="P63" s="2">
        <f t="shared" si="14"/>
        <v>0</v>
      </c>
      <c r="Q63" s="2">
        <f t="shared" si="15"/>
        <v>0</v>
      </c>
      <c r="R63" s="2">
        <f t="shared" si="16"/>
        <v>0</v>
      </c>
      <c r="S63" s="2">
        <f t="shared" si="7"/>
        <v>0</v>
      </c>
      <c r="T63" s="2">
        <f t="shared" si="17"/>
        <v>0</v>
      </c>
      <c r="U63" s="39">
        <f t="shared" si="21"/>
        <v>66.900000000000006</v>
      </c>
      <c r="V63" s="2"/>
    </row>
    <row r="64" spans="1:22">
      <c r="A64" s="24" t="s">
        <v>342</v>
      </c>
      <c r="B64" s="24" t="s">
        <v>11</v>
      </c>
      <c r="C64" s="44">
        <v>47</v>
      </c>
      <c r="D64" s="38">
        <v>18</v>
      </c>
      <c r="E64" s="38">
        <v>14.8</v>
      </c>
      <c r="F64" s="39">
        <f t="shared" si="22"/>
        <v>18</v>
      </c>
      <c r="G64" s="37"/>
      <c r="H64" s="2"/>
      <c r="I64" s="37"/>
      <c r="J64" s="37">
        <f t="shared" si="11"/>
        <v>65</v>
      </c>
      <c r="K64" s="2">
        <f t="shared" si="12"/>
        <v>2</v>
      </c>
      <c r="L64" s="2"/>
      <c r="M64" s="2"/>
      <c r="N64" s="2"/>
      <c r="O64" s="2">
        <f t="shared" si="13"/>
        <v>0</v>
      </c>
      <c r="P64" s="2">
        <f t="shared" si="14"/>
        <v>0</v>
      </c>
      <c r="Q64" s="2">
        <f t="shared" si="15"/>
        <v>0</v>
      </c>
      <c r="R64" s="2">
        <f t="shared" si="16"/>
        <v>0</v>
      </c>
      <c r="S64" s="2">
        <f t="shared" si="7"/>
        <v>0</v>
      </c>
      <c r="T64" s="2">
        <f t="shared" si="17"/>
        <v>0</v>
      </c>
      <c r="U64" s="39">
        <f t="shared" si="21"/>
        <v>65</v>
      </c>
      <c r="V64" s="2"/>
    </row>
    <row r="65" spans="1:22">
      <c r="A65" s="24" t="s">
        <v>345</v>
      </c>
      <c r="B65" s="24" t="s">
        <v>9</v>
      </c>
      <c r="C65" s="44">
        <v>45</v>
      </c>
      <c r="D65" s="38">
        <v>18.666666666666668</v>
      </c>
      <c r="E65" s="38"/>
      <c r="F65" s="39">
        <f t="shared" si="22"/>
        <v>18.666666666666668</v>
      </c>
      <c r="G65" s="37"/>
      <c r="H65" s="2"/>
      <c r="I65" s="37">
        <v>0</v>
      </c>
      <c r="J65" s="37">
        <f t="shared" si="11"/>
        <v>63.666666666666671</v>
      </c>
      <c r="K65" s="2">
        <f t="shared" si="12"/>
        <v>3</v>
      </c>
      <c r="L65" s="2"/>
      <c r="M65" s="2"/>
      <c r="N65" s="2"/>
      <c r="O65" s="2">
        <f t="shared" si="13"/>
        <v>0</v>
      </c>
      <c r="P65" s="2">
        <f t="shared" si="14"/>
        <v>0</v>
      </c>
      <c r="Q65" s="2">
        <f t="shared" si="15"/>
        <v>0</v>
      </c>
      <c r="R65" s="2">
        <f t="shared" si="16"/>
        <v>0</v>
      </c>
      <c r="S65" s="2">
        <f t="shared" si="7"/>
        <v>0</v>
      </c>
      <c r="T65" s="2">
        <f t="shared" si="17"/>
        <v>0</v>
      </c>
      <c r="U65" s="39">
        <f t="shared" si="21"/>
        <v>63.666666666666671</v>
      </c>
      <c r="V65" s="2"/>
    </row>
    <row r="66" spans="1:22">
      <c r="A66" s="19" t="s">
        <v>332</v>
      </c>
      <c r="B66" s="19" t="s">
        <v>85</v>
      </c>
      <c r="C66" s="44">
        <v>15</v>
      </c>
      <c r="D66" s="38">
        <v>11.833333333333334</v>
      </c>
      <c r="E66" s="38"/>
      <c r="F66" s="39">
        <f t="shared" si="22"/>
        <v>11.833333333333334</v>
      </c>
      <c r="G66" s="37"/>
      <c r="H66" s="2"/>
      <c r="I66" s="37"/>
      <c r="J66" s="37">
        <f t="shared" ref="J66:J75" si="23">SUM(F66:I66,C66)</f>
        <v>26.833333333333336</v>
      </c>
      <c r="K66" s="2">
        <f t="shared" ref="K66:K75" si="24">COUNT(F66:I66,C66)</f>
        <v>2</v>
      </c>
      <c r="L66" s="2"/>
      <c r="M66" s="2"/>
      <c r="N66" s="2"/>
      <c r="O66" s="2">
        <f t="shared" ref="O66:O75" si="25">IF(C66&gt;=50,1,0)</f>
        <v>0</v>
      </c>
      <c r="P66" s="2">
        <f t="shared" ref="P66:P75" si="26">IF(F66&gt;=45,1,0)</f>
        <v>0</v>
      </c>
      <c r="Q66" s="2">
        <f t="shared" ref="Q66:Q75" si="27">IF(G66&gt;=50,1,0)</f>
        <v>0</v>
      </c>
      <c r="R66" s="2">
        <f t="shared" ref="R66:R75" si="28">IF(H66&gt;=60,1,0)</f>
        <v>0</v>
      </c>
      <c r="S66" s="2">
        <f t="shared" ref="S66:S75" si="29">IF(I66&gt;=50,1,0)</f>
        <v>0</v>
      </c>
      <c r="T66" s="2">
        <f t="shared" ref="T66:T75" si="30">SUM(O66:S66)</f>
        <v>0</v>
      </c>
      <c r="U66" s="39">
        <f t="shared" si="21"/>
        <v>26.833333333333336</v>
      </c>
      <c r="V66" s="2"/>
    </row>
    <row r="67" spans="1:22">
      <c r="A67" s="19" t="s">
        <v>329</v>
      </c>
      <c r="B67" s="19" t="s">
        <v>19</v>
      </c>
      <c r="C67" s="44">
        <v>3</v>
      </c>
      <c r="D67" s="38"/>
      <c r="E67" s="38">
        <v>10</v>
      </c>
      <c r="F67" s="39">
        <f t="shared" si="22"/>
        <v>10</v>
      </c>
      <c r="G67" s="37"/>
      <c r="H67" s="2"/>
      <c r="I67" s="37"/>
      <c r="J67" s="37">
        <f t="shared" si="23"/>
        <v>13</v>
      </c>
      <c r="K67" s="2">
        <f t="shared" si="24"/>
        <v>2</v>
      </c>
      <c r="L67" s="2"/>
      <c r="M67" s="2"/>
      <c r="N67" s="2">
        <v>28</v>
      </c>
      <c r="O67" s="2">
        <f t="shared" si="25"/>
        <v>0</v>
      </c>
      <c r="P67" s="2">
        <f t="shared" si="26"/>
        <v>0</v>
      </c>
      <c r="Q67" s="2">
        <f t="shared" si="27"/>
        <v>0</v>
      </c>
      <c r="R67" s="2">
        <f t="shared" si="28"/>
        <v>0</v>
      </c>
      <c r="S67" s="2">
        <f t="shared" si="29"/>
        <v>0</v>
      </c>
      <c r="T67" s="2">
        <f t="shared" si="30"/>
        <v>0</v>
      </c>
      <c r="U67" s="39">
        <f t="shared" si="21"/>
        <v>13</v>
      </c>
      <c r="V67" s="2"/>
    </row>
    <row r="68" spans="1:22">
      <c r="A68" s="19" t="s">
        <v>358</v>
      </c>
      <c r="B68" s="19" t="s">
        <v>359</v>
      </c>
      <c r="C68" s="44">
        <v>13</v>
      </c>
      <c r="D68" s="38"/>
      <c r="E68" s="38"/>
      <c r="F68" s="39"/>
      <c r="G68" s="37"/>
      <c r="H68" s="2"/>
      <c r="I68" s="37"/>
      <c r="J68" s="37">
        <f t="shared" si="23"/>
        <v>13</v>
      </c>
      <c r="K68" s="2">
        <f t="shared" si="24"/>
        <v>1</v>
      </c>
      <c r="L68" s="2"/>
      <c r="M68" s="2"/>
      <c r="N68" s="2">
        <v>8</v>
      </c>
      <c r="O68" s="2">
        <f t="shared" si="25"/>
        <v>0</v>
      </c>
      <c r="P68" s="2">
        <f t="shared" si="26"/>
        <v>0</v>
      </c>
      <c r="Q68" s="2">
        <f t="shared" si="27"/>
        <v>0</v>
      </c>
      <c r="R68" s="2">
        <f t="shared" si="28"/>
        <v>0</v>
      </c>
      <c r="S68" s="2">
        <f t="shared" si="29"/>
        <v>0</v>
      </c>
      <c r="T68" s="2">
        <f t="shared" si="30"/>
        <v>0</v>
      </c>
      <c r="U68" s="39">
        <f t="shared" si="21"/>
        <v>13</v>
      </c>
      <c r="V68" s="2"/>
    </row>
    <row r="69" spans="1:22">
      <c r="A69" s="4" t="s">
        <v>247</v>
      </c>
      <c r="B69" s="4" t="s">
        <v>248</v>
      </c>
      <c r="C69" s="37"/>
      <c r="D69" s="38"/>
      <c r="E69" s="38"/>
      <c r="F69" s="39"/>
      <c r="G69" s="37"/>
      <c r="H69" s="2"/>
      <c r="I69" s="37"/>
      <c r="J69" s="37">
        <f t="shared" si="23"/>
        <v>0</v>
      </c>
      <c r="K69" s="2">
        <f t="shared" si="24"/>
        <v>0</v>
      </c>
      <c r="L69" s="2"/>
      <c r="M69" s="2"/>
      <c r="N69" s="2"/>
      <c r="O69" s="2">
        <f t="shared" si="25"/>
        <v>0</v>
      </c>
      <c r="P69" s="2">
        <f t="shared" si="26"/>
        <v>0</v>
      </c>
      <c r="Q69" s="2">
        <f t="shared" si="27"/>
        <v>0</v>
      </c>
      <c r="R69" s="2">
        <f t="shared" si="28"/>
        <v>0</v>
      </c>
      <c r="S69" s="2">
        <f t="shared" si="29"/>
        <v>0</v>
      </c>
      <c r="T69" s="2">
        <f t="shared" si="30"/>
        <v>0</v>
      </c>
      <c r="U69" s="39">
        <f t="shared" si="21"/>
        <v>0</v>
      </c>
      <c r="V69" s="2"/>
    </row>
    <row r="70" spans="1:22">
      <c r="A70" s="1" t="s">
        <v>106</v>
      </c>
      <c r="B70" s="1" t="s">
        <v>19</v>
      </c>
      <c r="C70" s="44"/>
      <c r="D70" s="38"/>
      <c r="E70" s="38"/>
      <c r="F70" s="39"/>
      <c r="G70" s="37"/>
      <c r="H70" s="2"/>
      <c r="I70" s="37"/>
      <c r="J70" s="37">
        <f t="shared" si="23"/>
        <v>0</v>
      </c>
      <c r="K70" s="2">
        <f t="shared" si="24"/>
        <v>0</v>
      </c>
      <c r="L70" s="2"/>
      <c r="M70" s="2"/>
      <c r="N70" s="2"/>
      <c r="O70" s="2">
        <f t="shared" si="25"/>
        <v>0</v>
      </c>
      <c r="P70" s="2">
        <f t="shared" si="26"/>
        <v>0</v>
      </c>
      <c r="Q70" s="2">
        <f t="shared" si="27"/>
        <v>0</v>
      </c>
      <c r="R70" s="2">
        <f t="shared" si="28"/>
        <v>0</v>
      </c>
      <c r="S70" s="2">
        <f t="shared" si="29"/>
        <v>0</v>
      </c>
      <c r="T70" s="2">
        <f t="shared" si="30"/>
        <v>0</v>
      </c>
      <c r="U70" s="39">
        <f t="shared" si="21"/>
        <v>0</v>
      </c>
      <c r="V70" s="2"/>
    </row>
    <row r="71" spans="1:22">
      <c r="A71" s="24" t="s">
        <v>343</v>
      </c>
      <c r="B71" s="24" t="s">
        <v>344</v>
      </c>
      <c r="C71" s="37"/>
      <c r="D71" s="38"/>
      <c r="E71" s="38"/>
      <c r="F71" s="39"/>
      <c r="G71" s="37"/>
      <c r="H71" s="2"/>
      <c r="I71" s="37"/>
      <c r="J71" s="37">
        <f t="shared" si="23"/>
        <v>0</v>
      </c>
      <c r="K71" s="2">
        <f t="shared" si="24"/>
        <v>0</v>
      </c>
      <c r="L71" s="2"/>
      <c r="M71" s="2"/>
      <c r="N71" s="2"/>
      <c r="O71" s="2">
        <f t="shared" si="25"/>
        <v>0</v>
      </c>
      <c r="P71" s="2">
        <f t="shared" si="26"/>
        <v>0</v>
      </c>
      <c r="Q71" s="2">
        <f t="shared" si="27"/>
        <v>0</v>
      </c>
      <c r="R71" s="2">
        <f t="shared" si="28"/>
        <v>0</v>
      </c>
      <c r="S71" s="2">
        <f t="shared" si="29"/>
        <v>0</v>
      </c>
      <c r="T71" s="2">
        <f t="shared" si="30"/>
        <v>0</v>
      </c>
      <c r="U71" s="39">
        <f t="shared" si="21"/>
        <v>0</v>
      </c>
      <c r="V71" s="2"/>
    </row>
    <row r="72" spans="1:22">
      <c r="A72" s="20" t="s">
        <v>363</v>
      </c>
      <c r="B72" s="20" t="s">
        <v>14</v>
      </c>
      <c r="C72" s="37"/>
      <c r="D72" s="38"/>
      <c r="E72" s="38"/>
      <c r="F72" s="39"/>
      <c r="G72" s="37"/>
      <c r="H72" s="2"/>
      <c r="I72" s="37"/>
      <c r="J72" s="37">
        <f t="shared" si="23"/>
        <v>0</v>
      </c>
      <c r="K72" s="2">
        <f t="shared" si="24"/>
        <v>0</v>
      </c>
      <c r="L72" s="2"/>
      <c r="M72" s="2"/>
      <c r="N72" s="2"/>
      <c r="O72" s="2">
        <f t="shared" si="25"/>
        <v>0</v>
      </c>
      <c r="P72" s="2">
        <f t="shared" si="26"/>
        <v>0</v>
      </c>
      <c r="Q72" s="2">
        <f t="shared" si="27"/>
        <v>0</v>
      </c>
      <c r="R72" s="2">
        <f t="shared" si="28"/>
        <v>0</v>
      </c>
      <c r="S72" s="2">
        <f t="shared" si="29"/>
        <v>0</v>
      </c>
      <c r="T72" s="2">
        <f t="shared" si="30"/>
        <v>0</v>
      </c>
      <c r="U72" s="39">
        <f t="shared" si="21"/>
        <v>0</v>
      </c>
      <c r="V72" s="2"/>
    </row>
    <row r="73" spans="1:22">
      <c r="A73" s="1" t="s">
        <v>235</v>
      </c>
      <c r="B73" s="1" t="s">
        <v>236</v>
      </c>
      <c r="C73" s="37"/>
      <c r="D73" s="38"/>
      <c r="E73" s="38"/>
      <c r="F73" s="39"/>
      <c r="G73" s="37"/>
      <c r="H73" s="2"/>
      <c r="I73" s="37"/>
      <c r="J73" s="37">
        <f t="shared" si="23"/>
        <v>0</v>
      </c>
      <c r="K73" s="2">
        <f t="shared" si="24"/>
        <v>0</v>
      </c>
      <c r="L73" s="2"/>
      <c r="M73" s="2"/>
      <c r="N73" s="2"/>
      <c r="O73" s="2">
        <f t="shared" si="25"/>
        <v>0</v>
      </c>
      <c r="P73" s="2">
        <f t="shared" si="26"/>
        <v>0</v>
      </c>
      <c r="Q73" s="2">
        <f t="shared" si="27"/>
        <v>0</v>
      </c>
      <c r="R73" s="2">
        <f t="shared" si="28"/>
        <v>0</v>
      </c>
      <c r="S73" s="2">
        <f t="shared" si="29"/>
        <v>0</v>
      </c>
      <c r="T73" s="2">
        <f t="shared" si="30"/>
        <v>0</v>
      </c>
      <c r="U73" s="39">
        <f t="shared" si="21"/>
        <v>0</v>
      </c>
      <c r="V73" s="2"/>
    </row>
    <row r="74" spans="1:22">
      <c r="A74" s="23" t="s">
        <v>369</v>
      </c>
      <c r="B74" s="19" t="s">
        <v>93</v>
      </c>
      <c r="C74" s="44"/>
      <c r="D74" s="38"/>
      <c r="E74" s="38"/>
      <c r="F74" s="39"/>
      <c r="G74" s="37"/>
      <c r="H74" s="2"/>
      <c r="I74" s="37"/>
      <c r="J74" s="37">
        <f t="shared" si="23"/>
        <v>0</v>
      </c>
      <c r="K74" s="2">
        <f t="shared" si="24"/>
        <v>0</v>
      </c>
      <c r="L74" s="2"/>
      <c r="M74" s="2"/>
      <c r="N74" s="2"/>
      <c r="O74" s="2">
        <f t="shared" si="25"/>
        <v>0</v>
      </c>
      <c r="P74" s="2">
        <f t="shared" si="26"/>
        <v>0</v>
      </c>
      <c r="Q74" s="2">
        <f t="shared" si="27"/>
        <v>0</v>
      </c>
      <c r="R74" s="2">
        <f t="shared" si="28"/>
        <v>0</v>
      </c>
      <c r="S74" s="2">
        <f t="shared" si="29"/>
        <v>0</v>
      </c>
      <c r="T74" s="2">
        <f t="shared" si="30"/>
        <v>0</v>
      </c>
      <c r="U74" s="39">
        <f t="shared" si="21"/>
        <v>0</v>
      </c>
      <c r="V74" s="2"/>
    </row>
    <row r="75" spans="1:22">
      <c r="A75" s="1" t="s">
        <v>115</v>
      </c>
      <c r="B75" s="1" t="s">
        <v>116</v>
      </c>
      <c r="C75" s="44"/>
      <c r="D75" s="38"/>
      <c r="E75" s="38"/>
      <c r="F75" s="39"/>
      <c r="G75" s="37"/>
      <c r="H75" s="2"/>
      <c r="I75" s="37"/>
      <c r="J75" s="37">
        <f t="shared" si="23"/>
        <v>0</v>
      </c>
      <c r="K75" s="2">
        <f t="shared" si="24"/>
        <v>0</v>
      </c>
      <c r="L75" s="2"/>
      <c r="M75" s="2"/>
      <c r="N75" s="2"/>
      <c r="O75" s="2">
        <f t="shared" si="25"/>
        <v>0</v>
      </c>
      <c r="P75" s="2">
        <f t="shared" si="26"/>
        <v>0</v>
      </c>
      <c r="Q75" s="2">
        <f t="shared" si="27"/>
        <v>0</v>
      </c>
      <c r="R75" s="2">
        <f t="shared" si="28"/>
        <v>0</v>
      </c>
      <c r="S75" s="2">
        <f t="shared" si="29"/>
        <v>0</v>
      </c>
      <c r="T75" s="2">
        <f t="shared" si="30"/>
        <v>0</v>
      </c>
      <c r="U75" s="39">
        <f t="shared" si="21"/>
        <v>0</v>
      </c>
      <c r="V75" s="2"/>
    </row>
    <row r="76" spans="1:22">
      <c r="C76" s="37"/>
      <c r="D76" s="38"/>
      <c r="E76" s="38"/>
      <c r="F76" s="39"/>
      <c r="G76" s="37"/>
      <c r="H76" s="2"/>
      <c r="I76" s="37"/>
      <c r="J76" s="37"/>
      <c r="K76" s="2"/>
      <c r="L76" s="2"/>
      <c r="M76" s="2"/>
      <c r="N76" s="2"/>
      <c r="O76" s="2"/>
      <c r="P76" s="2"/>
      <c r="Q76" s="2"/>
      <c r="R76" s="2"/>
      <c r="S76" s="2"/>
      <c r="T76" s="2"/>
      <c r="U76" s="39"/>
      <c r="V76" s="2"/>
    </row>
    <row r="77" spans="1:22">
      <c r="C77" s="37"/>
      <c r="D77" s="38"/>
      <c r="E77" s="38"/>
      <c r="F77" s="39"/>
      <c r="G77" s="37"/>
      <c r="H77" s="2"/>
      <c r="I77" s="37"/>
      <c r="J77" s="37"/>
      <c r="K77" s="2"/>
      <c r="L77" s="2"/>
      <c r="M77" s="2"/>
      <c r="N77" s="2"/>
      <c r="O77" s="2"/>
      <c r="P77" s="2"/>
      <c r="Q77" s="2"/>
      <c r="R77" s="2"/>
      <c r="S77" s="2"/>
      <c r="T77" s="2"/>
      <c r="U77" s="39"/>
      <c r="V77" s="2"/>
    </row>
    <row r="78" spans="1:22">
      <c r="A78" s="46" t="s">
        <v>639</v>
      </c>
      <c r="B78" s="46" t="s">
        <v>49</v>
      </c>
      <c r="C78" s="37">
        <v>76</v>
      </c>
      <c r="D78" s="38">
        <v>64</v>
      </c>
      <c r="E78" s="38"/>
      <c r="F78" s="39">
        <f>MAX(D78:E78)</f>
        <v>64</v>
      </c>
      <c r="G78" s="37"/>
      <c r="H78" s="2"/>
      <c r="I78" s="37"/>
      <c r="J78" s="37">
        <f t="shared" ref="J78:J83" si="31">SUM(F78:I78,C78)</f>
        <v>140</v>
      </c>
      <c r="K78" s="2">
        <f t="shared" ref="K78:K100" si="32">COUNT(F78:I78,C78)</f>
        <v>2</v>
      </c>
      <c r="L78" s="2"/>
      <c r="M78" s="2"/>
      <c r="N78" s="2"/>
      <c r="O78" s="2">
        <f t="shared" ref="O78:O100" si="33">IF(C78&gt;=50,1,0)</f>
        <v>1</v>
      </c>
      <c r="P78" s="2">
        <f t="shared" ref="P78:P100" si="34">IF(F78&gt;=45,1,0)</f>
        <v>1</v>
      </c>
      <c r="Q78" s="2">
        <f>IF(G78&gt;=50,1,0)</f>
        <v>0</v>
      </c>
      <c r="R78" s="2">
        <f t="shared" ref="R78:R100" si="35">IF(H78&gt;=60,1,0)</f>
        <v>0</v>
      </c>
      <c r="S78" s="2">
        <f t="shared" ref="S78:S99" si="36">IF(I78&gt;=50,1,0)</f>
        <v>0</v>
      </c>
      <c r="T78" s="2">
        <f t="shared" ref="T78:T100" si="37">SUM(O78:S78)</f>
        <v>2</v>
      </c>
      <c r="U78" s="39">
        <f t="shared" ref="U78:U100" si="38">J78</f>
        <v>140</v>
      </c>
      <c r="V78" s="53" t="s">
        <v>731</v>
      </c>
    </row>
    <row r="79" spans="1:22">
      <c r="A79" s="4" t="s">
        <v>477</v>
      </c>
      <c r="B79" s="4" t="s">
        <v>478</v>
      </c>
      <c r="C79" s="44">
        <v>77</v>
      </c>
      <c r="D79" s="38"/>
      <c r="E79" s="38">
        <v>57</v>
      </c>
      <c r="F79" s="39">
        <f>MAX(D79:E79)</f>
        <v>57</v>
      </c>
      <c r="G79" s="37"/>
      <c r="H79" s="2"/>
      <c r="I79" s="37"/>
      <c r="J79" s="37">
        <f t="shared" si="31"/>
        <v>134</v>
      </c>
      <c r="K79" s="2">
        <f t="shared" si="32"/>
        <v>2</v>
      </c>
      <c r="L79" s="2"/>
      <c r="M79" s="2"/>
      <c r="N79" s="2"/>
      <c r="O79" s="2">
        <f t="shared" si="33"/>
        <v>1</v>
      </c>
      <c r="P79" s="2">
        <f t="shared" si="34"/>
        <v>1</v>
      </c>
      <c r="Q79" s="2">
        <f>IF(G79&gt;=50,1,0)</f>
        <v>0</v>
      </c>
      <c r="R79" s="2">
        <f t="shared" si="35"/>
        <v>0</v>
      </c>
      <c r="S79" s="2">
        <f t="shared" si="36"/>
        <v>0</v>
      </c>
      <c r="T79" s="2">
        <f t="shared" si="37"/>
        <v>2</v>
      </c>
      <c r="U79" s="39">
        <f t="shared" si="38"/>
        <v>134</v>
      </c>
      <c r="V79" s="53" t="s">
        <v>719</v>
      </c>
    </row>
    <row r="80" spans="1:22">
      <c r="A80" s="46" t="s">
        <v>641</v>
      </c>
      <c r="B80" s="46" t="s">
        <v>220</v>
      </c>
      <c r="C80" s="37"/>
      <c r="D80" s="38"/>
      <c r="E80" s="38"/>
      <c r="F80" s="39"/>
      <c r="G80" s="37"/>
      <c r="H80" s="37">
        <v>82</v>
      </c>
      <c r="I80" s="37"/>
      <c r="J80" s="37">
        <f t="shared" si="31"/>
        <v>82</v>
      </c>
      <c r="K80" s="2">
        <f t="shared" si="32"/>
        <v>1</v>
      </c>
      <c r="L80" s="2"/>
      <c r="M80" s="2"/>
      <c r="N80" s="2"/>
      <c r="O80" s="2">
        <f t="shared" si="33"/>
        <v>0</v>
      </c>
      <c r="P80" s="2">
        <f t="shared" si="34"/>
        <v>0</v>
      </c>
      <c r="Q80" s="2">
        <f>IF(G80&gt;=50,1,0)</f>
        <v>0</v>
      </c>
      <c r="R80" s="2">
        <f t="shared" si="35"/>
        <v>1</v>
      </c>
      <c r="S80" s="2">
        <f t="shared" si="36"/>
        <v>0</v>
      </c>
      <c r="T80" s="2">
        <f t="shared" si="37"/>
        <v>1</v>
      </c>
      <c r="U80" s="39">
        <f t="shared" si="38"/>
        <v>82</v>
      </c>
      <c r="V80" s="2"/>
    </row>
    <row r="81" spans="1:22">
      <c r="A81" s="5" t="s">
        <v>474</v>
      </c>
      <c r="B81" s="4" t="s">
        <v>110</v>
      </c>
      <c r="C81" s="44">
        <v>69</v>
      </c>
      <c r="D81" s="38"/>
      <c r="E81" s="38">
        <v>27.6</v>
      </c>
      <c r="F81" s="39">
        <f>MAX(D81:E81)</f>
        <v>27.6</v>
      </c>
      <c r="G81" s="37"/>
      <c r="H81" s="2"/>
      <c r="I81" s="37">
        <v>23</v>
      </c>
      <c r="J81" s="37">
        <f t="shared" si="31"/>
        <v>119.6</v>
      </c>
      <c r="K81" s="2">
        <f t="shared" si="32"/>
        <v>3</v>
      </c>
      <c r="L81" s="2"/>
      <c r="M81" s="2"/>
      <c r="N81" s="2"/>
      <c r="O81" s="2">
        <f t="shared" si="33"/>
        <v>1</v>
      </c>
      <c r="P81" s="2">
        <f t="shared" si="34"/>
        <v>0</v>
      </c>
      <c r="Q81" s="2">
        <f t="shared" ref="Q81:Q100" si="39">IF(G81&gt;=50,1,0)</f>
        <v>0</v>
      </c>
      <c r="R81" s="2">
        <f t="shared" si="35"/>
        <v>0</v>
      </c>
      <c r="S81" s="2">
        <f t="shared" si="36"/>
        <v>0</v>
      </c>
      <c r="T81" s="2">
        <f t="shared" si="37"/>
        <v>1</v>
      </c>
      <c r="U81" s="39">
        <f t="shared" si="38"/>
        <v>119.6</v>
      </c>
      <c r="V81" s="53" t="s">
        <v>719</v>
      </c>
    </row>
    <row r="82" spans="1:22">
      <c r="A82" s="4" t="s">
        <v>473</v>
      </c>
      <c r="B82" s="4" t="s">
        <v>9</v>
      </c>
      <c r="C82" s="44">
        <v>78</v>
      </c>
      <c r="D82" s="38">
        <v>14</v>
      </c>
      <c r="E82" s="38">
        <v>17.2</v>
      </c>
      <c r="F82" s="39">
        <f>MAX(D82:E82)</f>
        <v>17.2</v>
      </c>
      <c r="G82" s="37"/>
      <c r="H82" s="2"/>
      <c r="I82" s="37"/>
      <c r="J82" s="37">
        <f t="shared" si="31"/>
        <v>95.2</v>
      </c>
      <c r="K82" s="2">
        <f t="shared" si="32"/>
        <v>2</v>
      </c>
      <c r="L82" s="2"/>
      <c r="M82" s="2"/>
      <c r="N82" s="2"/>
      <c r="O82" s="2">
        <f t="shared" si="33"/>
        <v>1</v>
      </c>
      <c r="P82" s="2">
        <f t="shared" si="34"/>
        <v>0</v>
      </c>
      <c r="Q82" s="2">
        <f t="shared" si="39"/>
        <v>0</v>
      </c>
      <c r="R82" s="2">
        <f t="shared" si="35"/>
        <v>0</v>
      </c>
      <c r="S82" s="2">
        <f t="shared" si="36"/>
        <v>0</v>
      </c>
      <c r="T82" s="2">
        <f t="shared" si="37"/>
        <v>1</v>
      </c>
      <c r="U82" s="39">
        <f t="shared" si="38"/>
        <v>95.2</v>
      </c>
      <c r="V82" s="2"/>
    </row>
    <row r="83" spans="1:22">
      <c r="A83" s="4" t="s">
        <v>476</v>
      </c>
      <c r="B83" s="4" t="s">
        <v>198</v>
      </c>
      <c r="C83" s="44">
        <v>53</v>
      </c>
      <c r="D83" s="38">
        <v>33</v>
      </c>
      <c r="E83" s="38"/>
      <c r="F83" s="39">
        <f>MAX(D83:E83)</f>
        <v>33</v>
      </c>
      <c r="G83" s="37"/>
      <c r="H83" s="2"/>
      <c r="I83" s="37"/>
      <c r="J83" s="37">
        <f t="shared" si="31"/>
        <v>86</v>
      </c>
      <c r="K83" s="2">
        <f t="shared" si="32"/>
        <v>2</v>
      </c>
      <c r="L83" s="2"/>
      <c r="M83" s="2"/>
      <c r="N83" s="2"/>
      <c r="O83" s="2">
        <f t="shared" si="33"/>
        <v>1</v>
      </c>
      <c r="P83" s="2">
        <f t="shared" si="34"/>
        <v>0</v>
      </c>
      <c r="Q83" s="2">
        <f t="shared" si="39"/>
        <v>0</v>
      </c>
      <c r="R83" s="2">
        <f t="shared" si="35"/>
        <v>0</v>
      </c>
      <c r="S83" s="2">
        <f t="shared" si="36"/>
        <v>0</v>
      </c>
      <c r="T83" s="2">
        <f t="shared" si="37"/>
        <v>1</v>
      </c>
      <c r="U83" s="39">
        <f t="shared" si="38"/>
        <v>86</v>
      </c>
      <c r="V83" s="2"/>
    </row>
    <row r="84" spans="1:22">
      <c r="A84" s="4" t="s">
        <v>481</v>
      </c>
      <c r="B84" s="4" t="s">
        <v>344</v>
      </c>
      <c r="C84" s="44">
        <v>85</v>
      </c>
      <c r="D84" s="38"/>
      <c r="E84" s="38"/>
      <c r="F84" s="39"/>
      <c r="G84" s="37"/>
      <c r="H84" s="2"/>
      <c r="I84" s="37"/>
      <c r="J84" s="37">
        <f t="shared" ref="J84:J100" si="40">SUM(F84:I84,C84)</f>
        <v>85</v>
      </c>
      <c r="K84" s="2">
        <f t="shared" si="32"/>
        <v>1</v>
      </c>
      <c r="L84" s="2"/>
      <c r="M84" s="2"/>
      <c r="N84" s="2"/>
      <c r="O84" s="2">
        <f t="shared" si="33"/>
        <v>1</v>
      </c>
      <c r="P84" s="2">
        <f t="shared" si="34"/>
        <v>0</v>
      </c>
      <c r="Q84" s="2">
        <f t="shared" si="39"/>
        <v>0</v>
      </c>
      <c r="R84" s="2">
        <f t="shared" si="35"/>
        <v>0</v>
      </c>
      <c r="S84" s="2">
        <f t="shared" si="36"/>
        <v>0</v>
      </c>
      <c r="T84" s="2">
        <f t="shared" si="37"/>
        <v>1</v>
      </c>
      <c r="U84" s="39">
        <f t="shared" si="38"/>
        <v>85</v>
      </c>
      <c r="V84" s="53" t="s">
        <v>719</v>
      </c>
    </row>
    <row r="85" spans="1:22">
      <c r="A85" s="46" t="s">
        <v>636</v>
      </c>
      <c r="B85" s="45" t="s">
        <v>637</v>
      </c>
      <c r="C85" s="37"/>
      <c r="D85" s="38"/>
      <c r="E85" s="38"/>
      <c r="F85" s="39"/>
      <c r="G85" s="37">
        <v>76.5</v>
      </c>
      <c r="H85" s="2"/>
      <c r="I85" s="37"/>
      <c r="J85" s="37">
        <f t="shared" si="40"/>
        <v>76.5</v>
      </c>
      <c r="K85" s="2">
        <f t="shared" si="32"/>
        <v>1</v>
      </c>
      <c r="L85" s="2"/>
      <c r="M85" s="2"/>
      <c r="N85" s="2"/>
      <c r="O85" s="2">
        <f t="shared" si="33"/>
        <v>0</v>
      </c>
      <c r="P85" s="2">
        <f t="shared" si="34"/>
        <v>0</v>
      </c>
      <c r="Q85" s="2">
        <f t="shared" si="39"/>
        <v>1</v>
      </c>
      <c r="R85" s="2">
        <f t="shared" si="35"/>
        <v>0</v>
      </c>
      <c r="S85" s="2">
        <f t="shared" si="36"/>
        <v>0</v>
      </c>
      <c r="T85" s="2">
        <f t="shared" si="37"/>
        <v>1</v>
      </c>
      <c r="U85" s="39">
        <f t="shared" si="38"/>
        <v>76.5</v>
      </c>
      <c r="V85" s="53" t="s">
        <v>731</v>
      </c>
    </row>
    <row r="86" spans="1:22">
      <c r="A86" s="4" t="s">
        <v>482</v>
      </c>
      <c r="B86" s="4" t="s">
        <v>483</v>
      </c>
      <c r="C86" s="44">
        <v>71</v>
      </c>
      <c r="D86" s="38"/>
      <c r="E86" s="38"/>
      <c r="F86" s="39"/>
      <c r="G86" s="37"/>
      <c r="H86" s="2"/>
      <c r="I86" s="37"/>
      <c r="J86" s="37">
        <f t="shared" si="40"/>
        <v>71</v>
      </c>
      <c r="K86" s="2">
        <f t="shared" si="32"/>
        <v>1</v>
      </c>
      <c r="L86" s="2"/>
      <c r="M86" s="2"/>
      <c r="N86" s="2"/>
      <c r="O86" s="2">
        <f t="shared" si="33"/>
        <v>1</v>
      </c>
      <c r="P86" s="2">
        <f t="shared" si="34"/>
        <v>0</v>
      </c>
      <c r="Q86" s="2">
        <f t="shared" si="39"/>
        <v>0</v>
      </c>
      <c r="R86" s="2">
        <f t="shared" si="35"/>
        <v>0</v>
      </c>
      <c r="S86" s="2">
        <f t="shared" si="36"/>
        <v>0</v>
      </c>
      <c r="T86" s="2">
        <f t="shared" si="37"/>
        <v>1</v>
      </c>
      <c r="U86" s="39">
        <f t="shared" si="38"/>
        <v>71</v>
      </c>
      <c r="V86" s="53" t="s">
        <v>719</v>
      </c>
    </row>
    <row r="87" spans="1:22">
      <c r="A87" s="46" t="s">
        <v>6</v>
      </c>
      <c r="B87" s="46" t="s">
        <v>80</v>
      </c>
      <c r="C87" s="37">
        <v>67</v>
      </c>
      <c r="D87" s="38"/>
      <c r="E87" s="38"/>
      <c r="F87" s="39"/>
      <c r="G87" s="37"/>
      <c r="H87" s="2"/>
      <c r="I87" s="37"/>
      <c r="J87" s="37">
        <f t="shared" si="40"/>
        <v>67</v>
      </c>
      <c r="K87" s="2">
        <f t="shared" si="32"/>
        <v>1</v>
      </c>
      <c r="L87" s="2"/>
      <c r="M87" s="2"/>
      <c r="N87" s="2"/>
      <c r="O87" s="2">
        <f t="shared" si="33"/>
        <v>1</v>
      </c>
      <c r="P87" s="2">
        <f t="shared" si="34"/>
        <v>0</v>
      </c>
      <c r="Q87" s="2">
        <f t="shared" si="39"/>
        <v>0</v>
      </c>
      <c r="R87" s="2">
        <f t="shared" si="35"/>
        <v>0</v>
      </c>
      <c r="S87" s="2">
        <f t="shared" si="36"/>
        <v>0</v>
      </c>
      <c r="T87" s="2">
        <f t="shared" si="37"/>
        <v>1</v>
      </c>
      <c r="U87" s="39">
        <f t="shared" si="38"/>
        <v>67</v>
      </c>
      <c r="V87" s="2"/>
    </row>
    <row r="88" spans="1:22">
      <c r="A88" s="46" t="s">
        <v>612</v>
      </c>
      <c r="B88" s="46" t="s">
        <v>632</v>
      </c>
      <c r="C88" s="37">
        <v>20</v>
      </c>
      <c r="D88" s="38"/>
      <c r="E88" s="38"/>
      <c r="F88" s="39"/>
      <c r="G88" s="37">
        <v>33.5</v>
      </c>
      <c r="H88" s="2"/>
      <c r="I88" s="37"/>
      <c r="J88" s="37">
        <f t="shared" si="40"/>
        <v>53.5</v>
      </c>
      <c r="K88" s="2">
        <f t="shared" si="32"/>
        <v>2</v>
      </c>
      <c r="L88" s="2"/>
      <c r="M88" s="2"/>
      <c r="N88" s="2"/>
      <c r="O88" s="2">
        <f t="shared" si="33"/>
        <v>0</v>
      </c>
      <c r="P88" s="2">
        <f t="shared" si="34"/>
        <v>0</v>
      </c>
      <c r="Q88" s="2">
        <f t="shared" si="39"/>
        <v>0</v>
      </c>
      <c r="R88" s="2">
        <f t="shared" si="35"/>
        <v>0</v>
      </c>
      <c r="S88" s="2">
        <f t="shared" si="36"/>
        <v>0</v>
      </c>
      <c r="T88" s="2">
        <f t="shared" si="37"/>
        <v>0</v>
      </c>
      <c r="U88" s="39">
        <f t="shared" si="38"/>
        <v>53.5</v>
      </c>
      <c r="V88" s="2"/>
    </row>
    <row r="89" spans="1:22" s="29" customFormat="1">
      <c r="A89" s="4" t="s">
        <v>484</v>
      </c>
      <c r="B89" s="4" t="s">
        <v>121</v>
      </c>
      <c r="C89" s="37"/>
      <c r="D89" s="38"/>
      <c r="E89" s="38"/>
      <c r="F89" s="39"/>
      <c r="G89" s="37">
        <v>24</v>
      </c>
      <c r="H89" s="2">
        <v>24</v>
      </c>
      <c r="I89" s="37"/>
      <c r="J89" s="37">
        <f t="shared" si="40"/>
        <v>48</v>
      </c>
      <c r="K89" s="2">
        <f t="shared" si="32"/>
        <v>2</v>
      </c>
      <c r="L89" s="2"/>
      <c r="M89" s="2"/>
      <c r="N89" s="2"/>
      <c r="O89" s="2">
        <f t="shared" si="33"/>
        <v>0</v>
      </c>
      <c r="P89" s="2">
        <f t="shared" si="34"/>
        <v>0</v>
      </c>
      <c r="Q89" s="2">
        <f t="shared" si="39"/>
        <v>0</v>
      </c>
      <c r="R89" s="2">
        <f t="shared" si="35"/>
        <v>0</v>
      </c>
      <c r="S89" s="2">
        <f t="shared" si="36"/>
        <v>0</v>
      </c>
      <c r="T89" s="2">
        <f t="shared" si="37"/>
        <v>0</v>
      </c>
      <c r="U89" s="39">
        <f t="shared" si="38"/>
        <v>48</v>
      </c>
      <c r="V89" s="2"/>
    </row>
    <row r="90" spans="1:22" s="29" customFormat="1">
      <c r="A90" s="46" t="s">
        <v>642</v>
      </c>
      <c r="B90" s="46" t="s">
        <v>511</v>
      </c>
      <c r="C90" s="37">
        <v>44</v>
      </c>
      <c r="D90" s="38"/>
      <c r="E90" s="38"/>
      <c r="F90" s="39"/>
      <c r="G90" s="37"/>
      <c r="H90" s="2"/>
      <c r="I90" s="37"/>
      <c r="J90" s="37">
        <f t="shared" si="40"/>
        <v>44</v>
      </c>
      <c r="K90" s="2">
        <f t="shared" si="32"/>
        <v>1</v>
      </c>
      <c r="L90" s="2"/>
      <c r="M90" s="2"/>
      <c r="N90" s="2"/>
      <c r="O90" s="2">
        <f t="shared" si="33"/>
        <v>0</v>
      </c>
      <c r="P90" s="2">
        <f t="shared" si="34"/>
        <v>0</v>
      </c>
      <c r="Q90" s="2">
        <f t="shared" si="39"/>
        <v>0</v>
      </c>
      <c r="R90" s="2">
        <f t="shared" si="35"/>
        <v>0</v>
      </c>
      <c r="S90" s="2">
        <f t="shared" si="36"/>
        <v>0</v>
      </c>
      <c r="T90" s="2">
        <f t="shared" si="37"/>
        <v>0</v>
      </c>
      <c r="U90" s="39">
        <f t="shared" si="38"/>
        <v>44</v>
      </c>
      <c r="V90" s="2"/>
    </row>
    <row r="91" spans="1:22" s="29" customFormat="1">
      <c r="A91" s="46" t="s">
        <v>635</v>
      </c>
      <c r="B91" s="46" t="s">
        <v>398</v>
      </c>
      <c r="C91" s="37"/>
      <c r="D91" s="38"/>
      <c r="E91" s="38"/>
      <c r="F91" s="39"/>
      <c r="G91" s="37">
        <v>43</v>
      </c>
      <c r="H91" s="2"/>
      <c r="I91" s="37"/>
      <c r="J91" s="37">
        <f t="shared" si="40"/>
        <v>43</v>
      </c>
      <c r="K91" s="2">
        <f t="shared" si="32"/>
        <v>1</v>
      </c>
      <c r="L91" s="2"/>
      <c r="M91" s="2"/>
      <c r="N91" s="2"/>
      <c r="O91" s="2">
        <f t="shared" si="33"/>
        <v>0</v>
      </c>
      <c r="P91" s="2">
        <f t="shared" si="34"/>
        <v>0</v>
      </c>
      <c r="Q91" s="2">
        <f t="shared" si="39"/>
        <v>0</v>
      </c>
      <c r="R91" s="2">
        <f t="shared" si="35"/>
        <v>0</v>
      </c>
      <c r="S91" s="2">
        <f t="shared" si="36"/>
        <v>0</v>
      </c>
      <c r="T91" s="2">
        <f t="shared" si="37"/>
        <v>0</v>
      </c>
      <c r="U91" s="39">
        <f t="shared" si="38"/>
        <v>43</v>
      </c>
      <c r="V91" s="2"/>
    </row>
    <row r="92" spans="1:22" s="29" customFormat="1">
      <c r="A92" s="4" t="s">
        <v>479</v>
      </c>
      <c r="B92" s="4" t="s">
        <v>60</v>
      </c>
      <c r="C92" s="44"/>
      <c r="D92" s="38"/>
      <c r="E92" s="38"/>
      <c r="F92" s="39"/>
      <c r="G92" s="37"/>
      <c r="H92" s="2">
        <v>41</v>
      </c>
      <c r="I92" s="37"/>
      <c r="J92" s="37">
        <f t="shared" si="40"/>
        <v>41</v>
      </c>
      <c r="K92" s="2">
        <f t="shared" si="32"/>
        <v>1</v>
      </c>
      <c r="L92" s="2"/>
      <c r="M92" s="2"/>
      <c r="N92" s="2"/>
      <c r="O92" s="2">
        <f t="shared" si="33"/>
        <v>0</v>
      </c>
      <c r="P92" s="2">
        <f t="shared" si="34"/>
        <v>0</v>
      </c>
      <c r="Q92" s="2">
        <f t="shared" si="39"/>
        <v>0</v>
      </c>
      <c r="R92" s="2">
        <f t="shared" si="35"/>
        <v>0</v>
      </c>
      <c r="S92" s="2">
        <f t="shared" si="36"/>
        <v>0</v>
      </c>
      <c r="T92" s="2">
        <f t="shared" si="37"/>
        <v>0</v>
      </c>
      <c r="U92" s="39">
        <f t="shared" si="38"/>
        <v>41</v>
      </c>
      <c r="V92" s="53" t="s">
        <v>719</v>
      </c>
    </row>
    <row r="93" spans="1:22" s="29" customFormat="1">
      <c r="A93" s="46" t="s">
        <v>644</v>
      </c>
      <c r="B93" s="46" t="s">
        <v>50</v>
      </c>
      <c r="C93" s="37"/>
      <c r="D93" s="38"/>
      <c r="E93" s="38"/>
      <c r="F93" s="39"/>
      <c r="G93" s="37"/>
      <c r="H93" s="2">
        <v>36</v>
      </c>
      <c r="I93" s="37"/>
      <c r="J93" s="37">
        <f t="shared" si="40"/>
        <v>36</v>
      </c>
      <c r="K93" s="2">
        <f t="shared" si="32"/>
        <v>1</v>
      </c>
      <c r="L93" s="2"/>
      <c r="M93" s="2"/>
      <c r="N93" s="2"/>
      <c r="O93" s="2">
        <f t="shared" si="33"/>
        <v>0</v>
      </c>
      <c r="P93" s="2">
        <f t="shared" si="34"/>
        <v>0</v>
      </c>
      <c r="Q93" s="2">
        <f t="shared" si="39"/>
        <v>0</v>
      </c>
      <c r="R93" s="2">
        <f t="shared" si="35"/>
        <v>0</v>
      </c>
      <c r="S93" s="2">
        <f t="shared" si="36"/>
        <v>0</v>
      </c>
      <c r="T93" s="2">
        <f t="shared" si="37"/>
        <v>0</v>
      </c>
      <c r="U93" s="39">
        <f t="shared" si="38"/>
        <v>36</v>
      </c>
      <c r="V93" s="2"/>
    </row>
    <row r="94" spans="1:22" s="29" customFormat="1">
      <c r="A94" s="4" t="s">
        <v>475</v>
      </c>
      <c r="B94" s="4" t="s">
        <v>14</v>
      </c>
      <c r="C94" s="44">
        <v>33</v>
      </c>
      <c r="D94" s="38"/>
      <c r="E94" s="38"/>
      <c r="F94" s="39"/>
      <c r="G94" s="37"/>
      <c r="H94" s="2"/>
      <c r="I94" s="37"/>
      <c r="J94" s="37">
        <f t="shared" si="40"/>
        <v>33</v>
      </c>
      <c r="K94" s="2">
        <f t="shared" si="32"/>
        <v>1</v>
      </c>
      <c r="L94" s="2"/>
      <c r="M94" s="2"/>
      <c r="N94" s="2"/>
      <c r="O94" s="2">
        <f t="shared" si="33"/>
        <v>0</v>
      </c>
      <c r="P94" s="2">
        <f t="shared" si="34"/>
        <v>0</v>
      </c>
      <c r="Q94" s="2">
        <f t="shared" si="39"/>
        <v>0</v>
      </c>
      <c r="R94" s="2">
        <f t="shared" si="35"/>
        <v>0</v>
      </c>
      <c r="S94" s="2">
        <f t="shared" si="36"/>
        <v>0</v>
      </c>
      <c r="T94" s="2">
        <f t="shared" si="37"/>
        <v>0</v>
      </c>
      <c r="U94" s="39">
        <f t="shared" si="38"/>
        <v>33</v>
      </c>
      <c r="V94" s="2"/>
    </row>
    <row r="95" spans="1:22" s="29" customFormat="1">
      <c r="A95" s="46" t="s">
        <v>643</v>
      </c>
      <c r="B95" s="46" t="s">
        <v>39</v>
      </c>
      <c r="C95" s="37"/>
      <c r="D95" s="38"/>
      <c r="E95" s="38"/>
      <c r="F95" s="39"/>
      <c r="G95" s="37">
        <v>15</v>
      </c>
      <c r="H95" s="2"/>
      <c r="I95" s="37"/>
      <c r="J95" s="37">
        <f t="shared" si="40"/>
        <v>15</v>
      </c>
      <c r="K95" s="2">
        <f t="shared" si="32"/>
        <v>1</v>
      </c>
      <c r="L95" s="2"/>
      <c r="M95" s="2"/>
      <c r="N95" s="2"/>
      <c r="O95" s="2">
        <f t="shared" si="33"/>
        <v>0</v>
      </c>
      <c r="P95" s="2">
        <f t="shared" si="34"/>
        <v>0</v>
      </c>
      <c r="Q95" s="2">
        <f t="shared" si="39"/>
        <v>0</v>
      </c>
      <c r="R95" s="2">
        <f t="shared" si="35"/>
        <v>0</v>
      </c>
      <c r="S95" s="2">
        <f t="shared" si="36"/>
        <v>0</v>
      </c>
      <c r="T95" s="2">
        <f t="shared" si="37"/>
        <v>0</v>
      </c>
      <c r="U95" s="39">
        <f t="shared" si="38"/>
        <v>15</v>
      </c>
      <c r="V95" s="2"/>
    </row>
    <row r="96" spans="1:22" s="29" customFormat="1">
      <c r="A96" s="46" t="s">
        <v>638</v>
      </c>
      <c r="B96" s="45" t="s">
        <v>49</v>
      </c>
      <c r="C96" s="37">
        <v>14</v>
      </c>
      <c r="D96" s="38"/>
      <c r="E96" s="38"/>
      <c r="F96" s="39"/>
      <c r="G96" s="37"/>
      <c r="H96" s="2"/>
      <c r="I96" s="37"/>
      <c r="J96" s="37">
        <f t="shared" si="40"/>
        <v>14</v>
      </c>
      <c r="K96" s="2">
        <f t="shared" si="32"/>
        <v>1</v>
      </c>
      <c r="L96" s="2"/>
      <c r="M96" s="2"/>
      <c r="N96" s="2"/>
      <c r="O96" s="2">
        <f t="shared" si="33"/>
        <v>0</v>
      </c>
      <c r="P96" s="2">
        <f t="shared" si="34"/>
        <v>0</v>
      </c>
      <c r="Q96" s="2">
        <f t="shared" si="39"/>
        <v>0</v>
      </c>
      <c r="R96" s="2">
        <f t="shared" si="35"/>
        <v>0</v>
      </c>
      <c r="S96" s="2">
        <f t="shared" si="36"/>
        <v>0</v>
      </c>
      <c r="T96" s="2">
        <f t="shared" si="37"/>
        <v>0</v>
      </c>
      <c r="U96" s="39">
        <f t="shared" si="38"/>
        <v>14</v>
      </c>
      <c r="V96" s="2"/>
    </row>
    <row r="97" spans="1:22" s="29" customFormat="1">
      <c r="A97" s="46" t="s">
        <v>640</v>
      </c>
      <c r="B97" s="46" t="s">
        <v>378</v>
      </c>
      <c r="C97" s="37"/>
      <c r="D97" s="38"/>
      <c r="E97" s="38">
        <v>14</v>
      </c>
      <c r="F97" s="39">
        <f>MAX(D97:E97)</f>
        <v>14</v>
      </c>
      <c r="G97" s="37"/>
      <c r="H97" s="2"/>
      <c r="I97" s="37"/>
      <c r="J97" s="37">
        <f t="shared" si="40"/>
        <v>14</v>
      </c>
      <c r="K97" s="2">
        <f t="shared" si="32"/>
        <v>1</v>
      </c>
      <c r="L97" s="2"/>
      <c r="M97" s="2"/>
      <c r="N97" s="2"/>
      <c r="O97" s="2">
        <f t="shared" si="33"/>
        <v>0</v>
      </c>
      <c r="P97" s="2">
        <f t="shared" si="34"/>
        <v>0</v>
      </c>
      <c r="Q97" s="2">
        <f t="shared" si="39"/>
        <v>0</v>
      </c>
      <c r="R97" s="2">
        <f t="shared" si="35"/>
        <v>0</v>
      </c>
      <c r="S97" s="2">
        <f t="shared" si="36"/>
        <v>0</v>
      </c>
      <c r="T97" s="2">
        <f t="shared" si="37"/>
        <v>0</v>
      </c>
      <c r="U97" s="39">
        <f t="shared" si="38"/>
        <v>14</v>
      </c>
      <c r="V97" s="2"/>
    </row>
    <row r="98" spans="1:22" s="29" customFormat="1">
      <c r="A98" s="46" t="s">
        <v>634</v>
      </c>
      <c r="B98" s="46" t="s">
        <v>52</v>
      </c>
      <c r="C98" s="37"/>
      <c r="D98" s="38">
        <v>13</v>
      </c>
      <c r="E98" s="38"/>
      <c r="F98" s="39">
        <f>MAX(D98:E98)</f>
        <v>13</v>
      </c>
      <c r="G98" s="37"/>
      <c r="H98" s="2"/>
      <c r="I98" s="37"/>
      <c r="J98" s="37">
        <f t="shared" si="40"/>
        <v>13</v>
      </c>
      <c r="K98" s="2">
        <f t="shared" si="32"/>
        <v>1</v>
      </c>
      <c r="L98" s="2"/>
      <c r="M98" s="2"/>
      <c r="N98" s="2"/>
      <c r="O98" s="2">
        <f t="shared" si="33"/>
        <v>0</v>
      </c>
      <c r="P98" s="2">
        <f t="shared" si="34"/>
        <v>0</v>
      </c>
      <c r="Q98" s="2">
        <f t="shared" si="39"/>
        <v>0</v>
      </c>
      <c r="R98" s="2">
        <f t="shared" si="35"/>
        <v>0</v>
      </c>
      <c r="S98" s="2">
        <f t="shared" si="36"/>
        <v>0</v>
      </c>
      <c r="T98" s="2">
        <f t="shared" si="37"/>
        <v>0</v>
      </c>
      <c r="U98" s="39">
        <f t="shared" si="38"/>
        <v>13</v>
      </c>
      <c r="V98" s="2"/>
    </row>
    <row r="99" spans="1:22" s="29" customFormat="1">
      <c r="A99" s="4" t="s">
        <v>200</v>
      </c>
      <c r="B99" s="4" t="s">
        <v>110</v>
      </c>
      <c r="C99" s="44"/>
      <c r="D99" s="38"/>
      <c r="E99" s="38"/>
      <c r="F99" s="39"/>
      <c r="G99" s="37"/>
      <c r="H99" s="2"/>
      <c r="I99" s="37"/>
      <c r="J99" s="37">
        <f t="shared" si="40"/>
        <v>0</v>
      </c>
      <c r="K99" s="2">
        <f t="shared" si="32"/>
        <v>0</v>
      </c>
      <c r="L99" s="2"/>
      <c r="M99" s="2"/>
      <c r="N99" s="2"/>
      <c r="O99" s="2">
        <f t="shared" si="33"/>
        <v>0</v>
      </c>
      <c r="P99" s="2">
        <f t="shared" si="34"/>
        <v>0</v>
      </c>
      <c r="Q99" s="2">
        <f t="shared" si="39"/>
        <v>0</v>
      </c>
      <c r="R99" s="2">
        <f t="shared" si="35"/>
        <v>0</v>
      </c>
      <c r="S99" s="2">
        <f t="shared" si="36"/>
        <v>0</v>
      </c>
      <c r="T99" s="2">
        <f t="shared" si="37"/>
        <v>0</v>
      </c>
      <c r="U99" s="39">
        <f t="shared" si="38"/>
        <v>0</v>
      </c>
      <c r="V99" s="2"/>
    </row>
    <row r="100" spans="1:22" s="29" customFormat="1">
      <c r="A100" s="4" t="s">
        <v>480</v>
      </c>
      <c r="B100" s="4" t="s">
        <v>24</v>
      </c>
      <c r="C100" s="44"/>
      <c r="D100" s="38"/>
      <c r="E100" s="38"/>
      <c r="F100" s="39"/>
      <c r="G100" s="37"/>
      <c r="H100" s="2"/>
      <c r="I100" s="37"/>
      <c r="J100" s="37">
        <f t="shared" si="40"/>
        <v>0</v>
      </c>
      <c r="K100" s="2">
        <f t="shared" si="32"/>
        <v>0</v>
      </c>
      <c r="L100" s="2"/>
      <c r="M100" s="2"/>
      <c r="N100" s="2"/>
      <c r="O100" s="2">
        <f t="shared" si="33"/>
        <v>0</v>
      </c>
      <c r="P100" s="2">
        <f t="shared" si="34"/>
        <v>0</v>
      </c>
      <c r="Q100" s="2">
        <f t="shared" si="39"/>
        <v>0</v>
      </c>
      <c r="R100" s="2">
        <f t="shared" si="35"/>
        <v>0</v>
      </c>
      <c r="S100" s="2">
        <f>IF(I100&gt;=50,1,0)</f>
        <v>0</v>
      </c>
      <c r="T100" s="2">
        <f t="shared" si="37"/>
        <v>0</v>
      </c>
      <c r="U100" s="39">
        <f t="shared" si="38"/>
        <v>0</v>
      </c>
      <c r="V100" s="53" t="s">
        <v>719</v>
      </c>
    </row>
    <row r="101" spans="1:22">
      <c r="A101" s="4" t="s">
        <v>735</v>
      </c>
      <c r="B101" s="2" t="s">
        <v>74</v>
      </c>
      <c r="C101" s="44"/>
      <c r="D101" s="38"/>
      <c r="E101" s="38"/>
      <c r="F101" s="39"/>
      <c r="G101" s="37"/>
      <c r="H101" s="2"/>
      <c r="I101" s="37"/>
      <c r="J101" s="37">
        <f t="shared" ref="J101" si="41">SUM(F101:I101,C101)</f>
        <v>0</v>
      </c>
      <c r="K101" s="2">
        <f t="shared" ref="K101" si="42">COUNT(F101:I101,C101)</f>
        <v>0</v>
      </c>
      <c r="L101" s="2"/>
      <c r="M101" s="2"/>
      <c r="N101" s="2"/>
      <c r="O101" s="2">
        <f t="shared" ref="O101" si="43">IF(C101&gt;=50,1,0)</f>
        <v>0</v>
      </c>
      <c r="P101" s="2">
        <f t="shared" ref="P101" si="44">IF(F101&gt;=45,1,0)</f>
        <v>0</v>
      </c>
      <c r="Q101" s="2">
        <f t="shared" ref="Q101" si="45">IF(G101&gt;=50,1,0)</f>
        <v>0</v>
      </c>
      <c r="R101" s="2">
        <f t="shared" ref="R101" si="46">IF(H101&gt;=60,1,0)</f>
        <v>0</v>
      </c>
      <c r="S101" s="2">
        <f>IF(I101&gt;=50,1,0)</f>
        <v>0</v>
      </c>
      <c r="T101" s="2">
        <f t="shared" ref="T101" si="47">SUM(O101:S101)</f>
        <v>0</v>
      </c>
      <c r="U101" s="39">
        <f t="shared" ref="U101" si="48">J101</f>
        <v>0</v>
      </c>
      <c r="V101" s="53" t="s">
        <v>719</v>
      </c>
    </row>
    <row r="102" spans="1:22">
      <c r="O102" s="14" t="s">
        <v>720</v>
      </c>
      <c r="P102" s="14" t="s">
        <v>726</v>
      </c>
      <c r="Q102" s="14" t="s">
        <v>720</v>
      </c>
      <c r="R102" s="14" t="s">
        <v>723</v>
      </c>
      <c r="S102" s="14" t="s">
        <v>720</v>
      </c>
    </row>
  </sheetData>
  <sortState ref="A2:AA75">
    <sortCondition descending="1" ref="T2:T75"/>
    <sortCondition descending="1" ref="U2:U7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1"/>
  <sheetViews>
    <sheetView tabSelected="1" workbookViewId="0">
      <pane ySplit="1" topLeftCell="A98" activePane="bottomLeft" state="frozen"/>
      <selection pane="bottomLeft" activeCell="H112" sqref="H112"/>
    </sheetView>
  </sheetViews>
  <sheetFormatPr defaultRowHeight="14.4"/>
  <cols>
    <col min="1" max="1" width="13.33203125" style="14" customWidth="1"/>
    <col min="3" max="3" width="5" style="30" customWidth="1"/>
    <col min="4" max="6" width="5" style="42" customWidth="1"/>
    <col min="7" max="7" width="5" style="30" customWidth="1"/>
    <col min="8" max="9" width="5" style="14" customWidth="1"/>
    <col min="10" max="10" width="5" style="30" customWidth="1"/>
    <col min="11" max="11" width="6.88671875" style="14" customWidth="1"/>
    <col min="12" max="12" width="5" style="14" customWidth="1"/>
    <col min="13" max="13" width="1.109375" style="14" customWidth="1"/>
    <col min="14" max="20" width="5" style="14" customWidth="1"/>
    <col min="21" max="22" width="8.88671875" style="14"/>
    <col min="23" max="23" width="26.6640625" style="14" customWidth="1"/>
  </cols>
  <sheetData>
    <row r="1" spans="1:23" ht="43.2">
      <c r="A1" s="12" t="s">
        <v>2</v>
      </c>
      <c r="B1" s="6" t="s">
        <v>3</v>
      </c>
      <c r="C1" s="30" t="s">
        <v>699</v>
      </c>
      <c r="D1" s="31" t="s">
        <v>700</v>
      </c>
      <c r="E1" s="31" t="s">
        <v>733</v>
      </c>
      <c r="F1" s="31" t="s">
        <v>701</v>
      </c>
      <c r="G1" s="32" t="s">
        <v>702</v>
      </c>
      <c r="H1" s="33" t="s">
        <v>703</v>
      </c>
      <c r="I1" s="33" t="s">
        <v>704</v>
      </c>
      <c r="J1" s="33" t="s">
        <v>705</v>
      </c>
      <c r="K1" s="34" t="s">
        <v>706</v>
      </c>
      <c r="L1" s="35" t="s">
        <v>707</v>
      </c>
      <c r="M1" s="35"/>
      <c r="N1" s="35" t="s">
        <v>708</v>
      </c>
      <c r="O1" s="35" t="s">
        <v>709</v>
      </c>
      <c r="P1" s="36" t="s">
        <v>710</v>
      </c>
      <c r="Q1" s="36" t="s">
        <v>711</v>
      </c>
      <c r="R1" s="36" t="s">
        <v>712</v>
      </c>
      <c r="S1" s="36" t="s">
        <v>713</v>
      </c>
      <c r="T1" s="36" t="s">
        <v>714</v>
      </c>
      <c r="U1" s="34" t="s">
        <v>715</v>
      </c>
      <c r="V1" s="36" t="s">
        <v>716</v>
      </c>
      <c r="W1" s="36" t="s">
        <v>717</v>
      </c>
    </row>
    <row r="2" spans="1:23">
      <c r="A2" s="4" t="s">
        <v>141</v>
      </c>
      <c r="B2" s="4" t="s">
        <v>142</v>
      </c>
      <c r="C2" s="44">
        <v>94</v>
      </c>
      <c r="D2" s="38">
        <v>67.695436507936506</v>
      </c>
      <c r="E2" s="38"/>
      <c r="F2" s="38"/>
      <c r="G2" s="39">
        <f>MAX(D2:F2)</f>
        <v>67.695436507936506</v>
      </c>
      <c r="H2" s="2">
        <v>50</v>
      </c>
      <c r="I2" s="2">
        <v>89</v>
      </c>
      <c r="J2" s="37">
        <v>100</v>
      </c>
      <c r="K2" s="37">
        <f t="shared" ref="K2:K33" si="0">SUM(G2:J2,C2)</f>
        <v>400.69543650793651</v>
      </c>
      <c r="L2" s="2">
        <f t="shared" ref="L2:L33" si="1">COUNT(G2:J2,C2)</f>
        <v>5</v>
      </c>
      <c r="M2" s="2"/>
      <c r="N2" s="2"/>
      <c r="O2" s="2"/>
      <c r="P2" s="2">
        <f t="shared" ref="P2:P33" si="2">IF(C2&gt;=50,1,0)</f>
        <v>1</v>
      </c>
      <c r="Q2" s="2">
        <f t="shared" ref="Q2:Q33" si="3">IF(G2&gt;=35,1,0)</f>
        <v>1</v>
      </c>
      <c r="R2" s="2">
        <f t="shared" ref="R2:R33" si="4">IF(H2&gt;40,1,0)</f>
        <v>1</v>
      </c>
      <c r="S2" s="2">
        <f t="shared" ref="S2:S33" si="5">IF(I2&gt;=60,1,0)</f>
        <v>1</v>
      </c>
      <c r="T2" s="2">
        <f t="shared" ref="T2:T33" si="6">IF(J2&gt;=50,1,0)</f>
        <v>1</v>
      </c>
      <c r="U2" s="2">
        <f t="shared" ref="U2:U33" si="7">SUM(P2:T2)</f>
        <v>5</v>
      </c>
      <c r="V2" s="37">
        <f>C2+J2+I2</f>
        <v>283</v>
      </c>
      <c r="W2" s="40" t="s">
        <v>730</v>
      </c>
    </row>
    <row r="3" spans="1:23">
      <c r="A3" s="1" t="s">
        <v>149</v>
      </c>
      <c r="B3" s="1" t="s">
        <v>60</v>
      </c>
      <c r="C3" s="44">
        <v>91</v>
      </c>
      <c r="D3" s="38"/>
      <c r="E3" s="38"/>
      <c r="F3" s="38">
        <v>22</v>
      </c>
      <c r="G3" s="39">
        <f>MAX(D3:F3)</f>
        <v>22</v>
      </c>
      <c r="H3" s="2">
        <v>60</v>
      </c>
      <c r="I3" s="2">
        <v>97</v>
      </c>
      <c r="J3" s="37">
        <v>95</v>
      </c>
      <c r="K3" s="37">
        <f t="shared" si="0"/>
        <v>365</v>
      </c>
      <c r="L3" s="2">
        <f t="shared" si="1"/>
        <v>5</v>
      </c>
      <c r="M3" s="2"/>
      <c r="N3" s="2"/>
      <c r="O3" s="2"/>
      <c r="P3" s="2">
        <f t="shared" si="2"/>
        <v>1</v>
      </c>
      <c r="Q3" s="2">
        <f t="shared" si="3"/>
        <v>0</v>
      </c>
      <c r="R3" s="2">
        <f t="shared" si="4"/>
        <v>1</v>
      </c>
      <c r="S3" s="2">
        <f t="shared" si="5"/>
        <v>1</v>
      </c>
      <c r="T3" s="2">
        <f t="shared" si="6"/>
        <v>1</v>
      </c>
      <c r="U3" s="2">
        <f t="shared" si="7"/>
        <v>4</v>
      </c>
      <c r="V3" s="37">
        <f t="shared" ref="V3" si="8">C3+J3+I3</f>
        <v>283</v>
      </c>
      <c r="W3" s="40" t="s">
        <v>730</v>
      </c>
    </row>
    <row r="4" spans="1:23">
      <c r="A4" s="1" t="s">
        <v>164</v>
      </c>
      <c r="B4" s="1" t="s">
        <v>165</v>
      </c>
      <c r="C4" s="44">
        <v>85</v>
      </c>
      <c r="D4" s="38"/>
      <c r="E4" s="38">
        <v>86</v>
      </c>
      <c r="F4" s="38"/>
      <c r="G4" s="39">
        <f>MAX(D4:F4)</f>
        <v>86</v>
      </c>
      <c r="H4" s="2">
        <v>38</v>
      </c>
      <c r="I4" s="2">
        <v>85</v>
      </c>
      <c r="J4" s="37">
        <v>84.125</v>
      </c>
      <c r="K4" s="37">
        <f t="shared" si="0"/>
        <v>378.125</v>
      </c>
      <c r="L4" s="2">
        <f t="shared" si="1"/>
        <v>5</v>
      </c>
      <c r="M4" s="2"/>
      <c r="N4" s="2"/>
      <c r="O4" s="2"/>
      <c r="P4" s="2">
        <f t="shared" si="2"/>
        <v>1</v>
      </c>
      <c r="Q4" s="2">
        <f t="shared" si="3"/>
        <v>1</v>
      </c>
      <c r="R4" s="2">
        <f t="shared" si="4"/>
        <v>0</v>
      </c>
      <c r="S4" s="2">
        <f t="shared" si="5"/>
        <v>1</v>
      </c>
      <c r="T4" s="2">
        <f t="shared" si="6"/>
        <v>1</v>
      </c>
      <c r="U4" s="2">
        <f t="shared" si="7"/>
        <v>4</v>
      </c>
      <c r="V4" s="37">
        <f>C4+G4+I4</f>
        <v>256</v>
      </c>
      <c r="W4" s="40" t="s">
        <v>730</v>
      </c>
    </row>
    <row r="5" spans="1:23">
      <c r="A5" s="12" t="s">
        <v>61</v>
      </c>
      <c r="B5" s="6" t="s">
        <v>62</v>
      </c>
      <c r="C5" s="44">
        <v>96</v>
      </c>
      <c r="D5" s="38"/>
      <c r="E5" s="38"/>
      <c r="F5" s="38"/>
      <c r="G5" s="39"/>
      <c r="H5" s="2">
        <v>74</v>
      </c>
      <c r="I5" s="2">
        <v>96</v>
      </c>
      <c r="J5" s="37">
        <v>100</v>
      </c>
      <c r="K5" s="37">
        <f t="shared" si="0"/>
        <v>366</v>
      </c>
      <c r="L5" s="2">
        <f t="shared" si="1"/>
        <v>4</v>
      </c>
      <c r="M5" s="2"/>
      <c r="N5" s="2"/>
      <c r="O5" s="2"/>
      <c r="P5" s="2">
        <f t="shared" si="2"/>
        <v>1</v>
      </c>
      <c r="Q5" s="2">
        <f t="shared" si="3"/>
        <v>0</v>
      </c>
      <c r="R5" s="2">
        <f t="shared" si="4"/>
        <v>1</v>
      </c>
      <c r="S5" s="2">
        <f t="shared" si="5"/>
        <v>1</v>
      </c>
      <c r="T5" s="2">
        <f t="shared" si="6"/>
        <v>1</v>
      </c>
      <c r="U5" s="2">
        <f t="shared" si="7"/>
        <v>4</v>
      </c>
      <c r="V5" s="37">
        <f t="shared" ref="V5:V13" si="9">K5-MIN(G5:J5,C5)</f>
        <v>292</v>
      </c>
      <c r="W5" s="40" t="s">
        <v>730</v>
      </c>
    </row>
    <row r="6" spans="1:23">
      <c r="A6" s="1" t="s">
        <v>32</v>
      </c>
      <c r="B6" s="1" t="s">
        <v>33</v>
      </c>
      <c r="C6" s="44">
        <v>92</v>
      </c>
      <c r="D6" s="38">
        <v>98.348214285714278</v>
      </c>
      <c r="E6" s="38"/>
      <c r="F6" s="38"/>
      <c r="G6" s="39">
        <f>MAX(D6:F6)</f>
        <v>98.348214285714278</v>
      </c>
      <c r="H6" s="2"/>
      <c r="I6" s="2">
        <v>97</v>
      </c>
      <c r="J6" s="37">
        <v>75</v>
      </c>
      <c r="K6" s="37">
        <f t="shared" si="0"/>
        <v>362.34821428571428</v>
      </c>
      <c r="L6" s="2">
        <f t="shared" si="1"/>
        <v>4</v>
      </c>
      <c r="M6" s="2"/>
      <c r="N6" s="2"/>
      <c r="O6" s="2"/>
      <c r="P6" s="2">
        <f t="shared" si="2"/>
        <v>1</v>
      </c>
      <c r="Q6" s="2">
        <f t="shared" si="3"/>
        <v>1</v>
      </c>
      <c r="R6" s="2">
        <f t="shared" si="4"/>
        <v>0</v>
      </c>
      <c r="S6" s="2">
        <f t="shared" si="5"/>
        <v>1</v>
      </c>
      <c r="T6" s="2">
        <f t="shared" si="6"/>
        <v>1</v>
      </c>
      <c r="U6" s="2">
        <f t="shared" si="7"/>
        <v>4</v>
      </c>
      <c r="V6" s="37">
        <f t="shared" si="9"/>
        <v>287.34821428571428</v>
      </c>
      <c r="W6" s="40" t="s">
        <v>730</v>
      </c>
    </row>
    <row r="7" spans="1:23">
      <c r="A7" s="1" t="s">
        <v>163</v>
      </c>
      <c r="B7" s="1" t="s">
        <v>33</v>
      </c>
      <c r="C7" s="44">
        <v>90</v>
      </c>
      <c r="D7" s="38">
        <v>89.375</v>
      </c>
      <c r="E7" s="38">
        <v>68</v>
      </c>
      <c r="F7" s="38">
        <v>92</v>
      </c>
      <c r="G7" s="39">
        <f>MAX(D7:F7)</f>
        <v>92</v>
      </c>
      <c r="H7" s="2">
        <v>71</v>
      </c>
      <c r="I7" s="2"/>
      <c r="J7" s="37">
        <v>90.052499999999995</v>
      </c>
      <c r="K7" s="37">
        <f t="shared" si="0"/>
        <v>343.05250000000001</v>
      </c>
      <c r="L7" s="2">
        <f t="shared" si="1"/>
        <v>4</v>
      </c>
      <c r="M7" s="2"/>
      <c r="N7" s="2"/>
      <c r="O7" s="2"/>
      <c r="P7" s="2">
        <f t="shared" si="2"/>
        <v>1</v>
      </c>
      <c r="Q7" s="2">
        <f t="shared" si="3"/>
        <v>1</v>
      </c>
      <c r="R7" s="2">
        <f t="shared" si="4"/>
        <v>1</v>
      </c>
      <c r="S7" s="2">
        <f t="shared" si="5"/>
        <v>0</v>
      </c>
      <c r="T7" s="2">
        <f t="shared" si="6"/>
        <v>1</v>
      </c>
      <c r="U7" s="2">
        <f t="shared" si="7"/>
        <v>4</v>
      </c>
      <c r="V7" s="37">
        <f t="shared" si="9"/>
        <v>272.05250000000001</v>
      </c>
      <c r="W7" s="40" t="s">
        <v>730</v>
      </c>
    </row>
    <row r="8" spans="1:23">
      <c r="A8" s="1" t="s">
        <v>132</v>
      </c>
      <c r="B8" s="1" t="s">
        <v>133</v>
      </c>
      <c r="C8" s="44">
        <v>94</v>
      </c>
      <c r="D8" s="38"/>
      <c r="E8" s="38"/>
      <c r="F8" s="38">
        <v>80</v>
      </c>
      <c r="G8" s="39">
        <f>MAX(D8:F8)</f>
        <v>80</v>
      </c>
      <c r="H8" s="2">
        <v>62</v>
      </c>
      <c r="I8" s="2"/>
      <c r="J8" s="37">
        <v>93.333333333333329</v>
      </c>
      <c r="K8" s="37">
        <f t="shared" si="0"/>
        <v>329.33333333333331</v>
      </c>
      <c r="L8" s="2">
        <f t="shared" si="1"/>
        <v>4</v>
      </c>
      <c r="M8" s="2"/>
      <c r="N8" s="2"/>
      <c r="O8" s="2"/>
      <c r="P8" s="2">
        <f t="shared" si="2"/>
        <v>1</v>
      </c>
      <c r="Q8" s="2">
        <f t="shared" si="3"/>
        <v>1</v>
      </c>
      <c r="R8" s="2">
        <f t="shared" si="4"/>
        <v>1</v>
      </c>
      <c r="S8" s="2">
        <f t="shared" si="5"/>
        <v>0</v>
      </c>
      <c r="T8" s="2">
        <f t="shared" si="6"/>
        <v>1</v>
      </c>
      <c r="U8" s="2">
        <f t="shared" si="7"/>
        <v>4</v>
      </c>
      <c r="V8" s="37">
        <f t="shared" si="9"/>
        <v>267.33333333333331</v>
      </c>
      <c r="W8" s="40" t="s">
        <v>730</v>
      </c>
    </row>
    <row r="9" spans="1:23">
      <c r="A9" s="23" t="s">
        <v>444</v>
      </c>
      <c r="B9" s="19" t="s">
        <v>265</v>
      </c>
      <c r="C9" s="44">
        <v>77</v>
      </c>
      <c r="D9" s="38"/>
      <c r="E9" s="38"/>
      <c r="F9" s="38"/>
      <c r="G9" s="39"/>
      <c r="H9" s="2">
        <v>71</v>
      </c>
      <c r="I9" s="2">
        <v>90</v>
      </c>
      <c r="J9" s="37">
        <v>83.333333333333329</v>
      </c>
      <c r="K9" s="37">
        <f t="shared" si="0"/>
        <v>321.33333333333331</v>
      </c>
      <c r="L9" s="2">
        <f t="shared" si="1"/>
        <v>4</v>
      </c>
      <c r="M9" s="2"/>
      <c r="N9" s="2"/>
      <c r="O9" s="2"/>
      <c r="P9" s="2">
        <f t="shared" si="2"/>
        <v>1</v>
      </c>
      <c r="Q9" s="2">
        <f t="shared" si="3"/>
        <v>0</v>
      </c>
      <c r="R9" s="2">
        <f t="shared" si="4"/>
        <v>1</v>
      </c>
      <c r="S9" s="2">
        <f t="shared" si="5"/>
        <v>1</v>
      </c>
      <c r="T9" s="2">
        <f t="shared" si="6"/>
        <v>1</v>
      </c>
      <c r="U9" s="2">
        <f t="shared" si="7"/>
        <v>4</v>
      </c>
      <c r="V9" s="37">
        <f t="shared" si="9"/>
        <v>250.33333333333331</v>
      </c>
      <c r="W9" s="40" t="s">
        <v>730</v>
      </c>
    </row>
    <row r="10" spans="1:23">
      <c r="A10" s="4" t="s">
        <v>146</v>
      </c>
      <c r="B10" s="4" t="s">
        <v>16</v>
      </c>
      <c r="C10" s="44">
        <v>96</v>
      </c>
      <c r="D10" s="38"/>
      <c r="E10" s="38"/>
      <c r="F10" s="38">
        <v>78.833333333333329</v>
      </c>
      <c r="G10" s="39">
        <f>MAX(D10:F10)</f>
        <v>78.833333333333329</v>
      </c>
      <c r="H10" s="1">
        <v>64</v>
      </c>
      <c r="I10" s="1"/>
      <c r="J10" s="39">
        <v>72.5</v>
      </c>
      <c r="K10" s="37">
        <f t="shared" si="0"/>
        <v>311.33333333333331</v>
      </c>
      <c r="L10" s="2">
        <f t="shared" si="1"/>
        <v>4</v>
      </c>
      <c r="M10" s="1"/>
      <c r="N10" s="1"/>
      <c r="O10" s="1"/>
      <c r="P10" s="2">
        <f t="shared" si="2"/>
        <v>1</v>
      </c>
      <c r="Q10" s="2">
        <f t="shared" si="3"/>
        <v>1</v>
      </c>
      <c r="R10" s="2">
        <f t="shared" si="4"/>
        <v>1</v>
      </c>
      <c r="S10" s="2">
        <f t="shared" si="5"/>
        <v>0</v>
      </c>
      <c r="T10" s="2">
        <f t="shared" si="6"/>
        <v>1</v>
      </c>
      <c r="U10" s="2">
        <f t="shared" si="7"/>
        <v>4</v>
      </c>
      <c r="V10" s="37">
        <f t="shared" si="9"/>
        <v>247.33333333333331</v>
      </c>
      <c r="W10" s="40" t="s">
        <v>730</v>
      </c>
    </row>
    <row r="11" spans="1:23">
      <c r="A11" s="4" t="s">
        <v>146</v>
      </c>
      <c r="B11" s="4" t="s">
        <v>14</v>
      </c>
      <c r="C11" s="44">
        <v>95</v>
      </c>
      <c r="D11" s="38"/>
      <c r="E11" s="38"/>
      <c r="F11" s="38">
        <v>82.666666666666671</v>
      </c>
      <c r="G11" s="39">
        <f>MAX(D11:F11)</f>
        <v>82.666666666666671</v>
      </c>
      <c r="H11" s="2">
        <v>46</v>
      </c>
      <c r="I11" s="2"/>
      <c r="J11" s="37">
        <v>65</v>
      </c>
      <c r="K11" s="37">
        <f t="shared" si="0"/>
        <v>288.66666666666669</v>
      </c>
      <c r="L11" s="2">
        <f t="shared" si="1"/>
        <v>4</v>
      </c>
      <c r="M11" s="2"/>
      <c r="N11" s="2"/>
      <c r="O11" s="2"/>
      <c r="P11" s="2">
        <f t="shared" si="2"/>
        <v>1</v>
      </c>
      <c r="Q11" s="2">
        <f t="shared" si="3"/>
        <v>1</v>
      </c>
      <c r="R11" s="2">
        <f t="shared" si="4"/>
        <v>1</v>
      </c>
      <c r="S11" s="2">
        <f t="shared" si="5"/>
        <v>0</v>
      </c>
      <c r="T11" s="2">
        <f t="shared" si="6"/>
        <v>1</v>
      </c>
      <c r="U11" s="2">
        <f t="shared" si="7"/>
        <v>4</v>
      </c>
      <c r="V11" s="37">
        <f t="shared" si="9"/>
        <v>242.66666666666669</v>
      </c>
      <c r="W11" s="40" t="s">
        <v>730</v>
      </c>
    </row>
    <row r="12" spans="1:23">
      <c r="A12" s="1" t="s">
        <v>28</v>
      </c>
      <c r="B12" s="1" t="s">
        <v>29</v>
      </c>
      <c r="C12" s="44">
        <v>88</v>
      </c>
      <c r="D12" s="38"/>
      <c r="E12" s="38"/>
      <c r="F12" s="38">
        <v>67</v>
      </c>
      <c r="G12" s="39">
        <f>MAX(D12:F12)</f>
        <v>67</v>
      </c>
      <c r="H12" s="2">
        <v>67</v>
      </c>
      <c r="I12" s="2"/>
      <c r="J12" s="37">
        <v>80.397500000000008</v>
      </c>
      <c r="K12" s="37">
        <f t="shared" si="0"/>
        <v>302.39750000000004</v>
      </c>
      <c r="L12" s="2">
        <f t="shared" si="1"/>
        <v>4</v>
      </c>
      <c r="M12" s="2"/>
      <c r="N12" s="2"/>
      <c r="O12" s="2"/>
      <c r="P12" s="2">
        <f t="shared" si="2"/>
        <v>1</v>
      </c>
      <c r="Q12" s="2">
        <f t="shared" si="3"/>
        <v>1</v>
      </c>
      <c r="R12" s="2">
        <f t="shared" si="4"/>
        <v>1</v>
      </c>
      <c r="S12" s="2">
        <f t="shared" si="5"/>
        <v>0</v>
      </c>
      <c r="T12" s="2">
        <f t="shared" si="6"/>
        <v>1</v>
      </c>
      <c r="U12" s="2">
        <f t="shared" si="7"/>
        <v>4</v>
      </c>
      <c r="V12" s="37">
        <f t="shared" si="9"/>
        <v>235.39750000000004</v>
      </c>
      <c r="W12" s="40" t="s">
        <v>730</v>
      </c>
    </row>
    <row r="13" spans="1:23">
      <c r="A13" s="22" t="s">
        <v>395</v>
      </c>
      <c r="B13" s="20" t="s">
        <v>396</v>
      </c>
      <c r="C13" s="44">
        <v>77</v>
      </c>
      <c r="D13" s="38">
        <v>8.125</v>
      </c>
      <c r="E13" s="38"/>
      <c r="F13" s="38">
        <v>55</v>
      </c>
      <c r="G13" s="39">
        <f>MAX(D13:F13)</f>
        <v>55</v>
      </c>
      <c r="H13" s="2">
        <v>59</v>
      </c>
      <c r="I13" s="2"/>
      <c r="J13" s="39">
        <v>93.333333333333329</v>
      </c>
      <c r="K13" s="37">
        <f t="shared" si="0"/>
        <v>284.33333333333331</v>
      </c>
      <c r="L13" s="2">
        <f t="shared" si="1"/>
        <v>4</v>
      </c>
      <c r="M13" s="2"/>
      <c r="N13" s="2"/>
      <c r="O13" s="2"/>
      <c r="P13" s="2">
        <f t="shared" si="2"/>
        <v>1</v>
      </c>
      <c r="Q13" s="2">
        <f t="shared" si="3"/>
        <v>1</v>
      </c>
      <c r="R13" s="2">
        <f t="shared" si="4"/>
        <v>1</v>
      </c>
      <c r="S13" s="2">
        <f t="shared" si="5"/>
        <v>0</v>
      </c>
      <c r="T13" s="2">
        <f t="shared" si="6"/>
        <v>1</v>
      </c>
      <c r="U13" s="2">
        <f t="shared" si="7"/>
        <v>4</v>
      </c>
      <c r="V13" s="37">
        <f t="shared" si="9"/>
        <v>229.33333333333331</v>
      </c>
      <c r="W13" s="40" t="s">
        <v>730</v>
      </c>
    </row>
    <row r="14" spans="1:23">
      <c r="A14" s="12" t="s">
        <v>38</v>
      </c>
      <c r="B14" s="6" t="s">
        <v>39</v>
      </c>
      <c r="C14" s="44">
        <v>96</v>
      </c>
      <c r="D14" s="38"/>
      <c r="E14" s="38"/>
      <c r="F14" s="38"/>
      <c r="G14" s="39"/>
      <c r="H14" s="2"/>
      <c r="I14" s="2">
        <v>93</v>
      </c>
      <c r="J14" s="37">
        <v>96.666666666666671</v>
      </c>
      <c r="K14" s="37">
        <f t="shared" si="0"/>
        <v>285.66666666666669</v>
      </c>
      <c r="L14" s="2">
        <f t="shared" si="1"/>
        <v>3</v>
      </c>
      <c r="M14" s="2"/>
      <c r="N14" s="2"/>
      <c r="O14" s="2"/>
      <c r="P14" s="2">
        <f t="shared" si="2"/>
        <v>1</v>
      </c>
      <c r="Q14" s="2">
        <f t="shared" si="3"/>
        <v>0</v>
      </c>
      <c r="R14" s="2">
        <f t="shared" si="4"/>
        <v>0</v>
      </c>
      <c r="S14" s="2">
        <f t="shared" si="5"/>
        <v>1</v>
      </c>
      <c r="T14" s="2">
        <f t="shared" si="6"/>
        <v>1</v>
      </c>
      <c r="U14" s="2">
        <f t="shared" si="7"/>
        <v>3</v>
      </c>
      <c r="V14" s="39">
        <f t="shared" ref="V14:V32" si="10">K14</f>
        <v>285.66666666666669</v>
      </c>
      <c r="W14" s="40" t="s">
        <v>730</v>
      </c>
    </row>
    <row r="15" spans="1:23">
      <c r="A15" s="1" t="s">
        <v>131</v>
      </c>
      <c r="B15" s="1" t="s">
        <v>9</v>
      </c>
      <c r="C15" s="44">
        <v>98</v>
      </c>
      <c r="D15" s="38">
        <v>90.659722222222229</v>
      </c>
      <c r="E15" s="38"/>
      <c r="F15" s="38"/>
      <c r="G15" s="39">
        <f t="shared" ref="G15:G22" si="11">MAX(D15:F15)</f>
        <v>90.659722222222229</v>
      </c>
      <c r="H15" s="2"/>
      <c r="I15" s="2"/>
      <c r="J15" s="37">
        <v>95</v>
      </c>
      <c r="K15" s="37">
        <f t="shared" si="0"/>
        <v>283.65972222222223</v>
      </c>
      <c r="L15" s="2">
        <f t="shared" si="1"/>
        <v>3</v>
      </c>
      <c r="M15" s="2"/>
      <c r="N15" s="2"/>
      <c r="O15" s="2"/>
      <c r="P15" s="2">
        <f t="shared" si="2"/>
        <v>1</v>
      </c>
      <c r="Q15" s="2">
        <f t="shared" si="3"/>
        <v>1</v>
      </c>
      <c r="R15" s="2">
        <f t="shared" si="4"/>
        <v>0</v>
      </c>
      <c r="S15" s="2">
        <f t="shared" si="5"/>
        <v>0</v>
      </c>
      <c r="T15" s="2">
        <f t="shared" si="6"/>
        <v>1</v>
      </c>
      <c r="U15" s="2">
        <f t="shared" si="7"/>
        <v>3</v>
      </c>
      <c r="V15" s="39">
        <f t="shared" si="10"/>
        <v>283.65972222222223</v>
      </c>
      <c r="W15" s="40" t="s">
        <v>730</v>
      </c>
    </row>
    <row r="16" spans="1:23">
      <c r="A16" s="2" t="s">
        <v>249</v>
      </c>
      <c r="B16" s="2" t="s">
        <v>19</v>
      </c>
      <c r="C16" s="44">
        <v>95</v>
      </c>
      <c r="D16" s="38">
        <v>96.089285714285722</v>
      </c>
      <c r="E16" s="38"/>
      <c r="F16" s="38">
        <v>57.166666666666671</v>
      </c>
      <c r="G16" s="39">
        <f t="shared" si="11"/>
        <v>96.089285714285722</v>
      </c>
      <c r="H16" s="2"/>
      <c r="I16" s="2"/>
      <c r="J16" s="37">
        <v>92.5</v>
      </c>
      <c r="K16" s="37">
        <f t="shared" si="0"/>
        <v>283.58928571428572</v>
      </c>
      <c r="L16" s="2">
        <f t="shared" si="1"/>
        <v>3</v>
      </c>
      <c r="M16" s="2"/>
      <c r="N16" s="2"/>
      <c r="O16" s="2"/>
      <c r="P16" s="2">
        <f t="shared" si="2"/>
        <v>1</v>
      </c>
      <c r="Q16" s="2">
        <f t="shared" si="3"/>
        <v>1</v>
      </c>
      <c r="R16" s="2">
        <f t="shared" si="4"/>
        <v>0</v>
      </c>
      <c r="S16" s="2">
        <f t="shared" si="5"/>
        <v>0</v>
      </c>
      <c r="T16" s="2">
        <f t="shared" si="6"/>
        <v>1</v>
      </c>
      <c r="U16" s="2">
        <f t="shared" si="7"/>
        <v>3</v>
      </c>
      <c r="V16" s="39">
        <f t="shared" si="10"/>
        <v>283.58928571428572</v>
      </c>
      <c r="W16" s="40" t="s">
        <v>730</v>
      </c>
    </row>
    <row r="17" spans="1:23">
      <c r="A17" s="1" t="s">
        <v>127</v>
      </c>
      <c r="B17" s="1" t="s">
        <v>128</v>
      </c>
      <c r="C17" s="44">
        <v>94</v>
      </c>
      <c r="D17" s="38"/>
      <c r="E17" s="38"/>
      <c r="F17" s="38">
        <v>88</v>
      </c>
      <c r="G17" s="39">
        <f t="shared" si="11"/>
        <v>88</v>
      </c>
      <c r="H17" s="2"/>
      <c r="I17" s="2"/>
      <c r="J17" s="37">
        <v>98.097499999999997</v>
      </c>
      <c r="K17" s="37">
        <f t="shared" si="0"/>
        <v>280.09749999999997</v>
      </c>
      <c r="L17" s="2">
        <f t="shared" si="1"/>
        <v>3</v>
      </c>
      <c r="M17" s="2"/>
      <c r="N17" s="2"/>
      <c r="O17" s="2"/>
      <c r="P17" s="2">
        <f t="shared" si="2"/>
        <v>1</v>
      </c>
      <c r="Q17" s="2">
        <f t="shared" si="3"/>
        <v>1</v>
      </c>
      <c r="R17" s="2">
        <f t="shared" si="4"/>
        <v>0</v>
      </c>
      <c r="S17" s="2">
        <f t="shared" si="5"/>
        <v>0</v>
      </c>
      <c r="T17" s="2">
        <f t="shared" si="6"/>
        <v>1</v>
      </c>
      <c r="U17" s="2">
        <f t="shared" si="7"/>
        <v>3</v>
      </c>
      <c r="V17" s="39">
        <f t="shared" si="10"/>
        <v>280.09749999999997</v>
      </c>
      <c r="W17" s="40" t="s">
        <v>730</v>
      </c>
    </row>
    <row r="18" spans="1:23">
      <c r="A18" s="24" t="s">
        <v>416</v>
      </c>
      <c r="B18" s="24" t="s">
        <v>398</v>
      </c>
      <c r="C18" s="44">
        <v>92</v>
      </c>
      <c r="D18" s="38">
        <v>92.5</v>
      </c>
      <c r="E18" s="38"/>
      <c r="F18" s="38"/>
      <c r="G18" s="39">
        <f t="shared" si="11"/>
        <v>92.5</v>
      </c>
      <c r="H18" s="2"/>
      <c r="I18" s="2"/>
      <c r="J18" s="37">
        <v>95</v>
      </c>
      <c r="K18" s="37">
        <f t="shared" si="0"/>
        <v>279.5</v>
      </c>
      <c r="L18" s="2">
        <f t="shared" si="1"/>
        <v>3</v>
      </c>
      <c r="M18" s="2"/>
      <c r="N18" s="2"/>
      <c r="O18" s="2"/>
      <c r="P18" s="2">
        <f t="shared" si="2"/>
        <v>1</v>
      </c>
      <c r="Q18" s="2">
        <f t="shared" si="3"/>
        <v>1</v>
      </c>
      <c r="R18" s="2">
        <f t="shared" si="4"/>
        <v>0</v>
      </c>
      <c r="S18" s="2">
        <f t="shared" si="5"/>
        <v>0</v>
      </c>
      <c r="T18" s="2">
        <f t="shared" si="6"/>
        <v>1</v>
      </c>
      <c r="U18" s="2">
        <f t="shared" si="7"/>
        <v>3</v>
      </c>
      <c r="V18" s="39">
        <f t="shared" si="10"/>
        <v>279.5</v>
      </c>
      <c r="W18" s="40" t="s">
        <v>730</v>
      </c>
    </row>
    <row r="19" spans="1:23">
      <c r="A19" s="1" t="s">
        <v>159</v>
      </c>
      <c r="B19" s="1" t="s">
        <v>160</v>
      </c>
      <c r="C19" s="44">
        <v>89</v>
      </c>
      <c r="D19" s="38">
        <v>94.395833333333329</v>
      </c>
      <c r="E19" s="38"/>
      <c r="F19" s="38"/>
      <c r="G19" s="39">
        <f t="shared" si="11"/>
        <v>94.395833333333329</v>
      </c>
      <c r="H19" s="2"/>
      <c r="I19" s="2"/>
      <c r="J19" s="37">
        <v>92.5</v>
      </c>
      <c r="K19" s="37">
        <f t="shared" si="0"/>
        <v>275.89583333333331</v>
      </c>
      <c r="L19" s="2">
        <f t="shared" si="1"/>
        <v>3</v>
      </c>
      <c r="M19" s="2"/>
      <c r="N19" s="2"/>
      <c r="O19" s="2"/>
      <c r="P19" s="2">
        <f t="shared" si="2"/>
        <v>1</v>
      </c>
      <c r="Q19" s="2">
        <f t="shared" si="3"/>
        <v>1</v>
      </c>
      <c r="R19" s="2">
        <f t="shared" si="4"/>
        <v>0</v>
      </c>
      <c r="S19" s="2">
        <f t="shared" si="5"/>
        <v>0</v>
      </c>
      <c r="T19" s="2">
        <f t="shared" si="6"/>
        <v>1</v>
      </c>
      <c r="U19" s="2">
        <f t="shared" si="7"/>
        <v>3</v>
      </c>
      <c r="V19" s="39">
        <f t="shared" si="10"/>
        <v>275.89583333333331</v>
      </c>
      <c r="W19" s="40" t="s">
        <v>730</v>
      </c>
    </row>
    <row r="20" spans="1:23">
      <c r="A20" s="19" t="s">
        <v>439</v>
      </c>
      <c r="B20" s="19" t="s">
        <v>14</v>
      </c>
      <c r="C20" s="44">
        <v>95</v>
      </c>
      <c r="D20" s="38"/>
      <c r="E20" s="38"/>
      <c r="F20" s="38">
        <v>87</v>
      </c>
      <c r="G20" s="39">
        <f t="shared" si="11"/>
        <v>87</v>
      </c>
      <c r="H20" s="2"/>
      <c r="I20" s="2"/>
      <c r="J20" s="37">
        <v>93.333333333333329</v>
      </c>
      <c r="K20" s="37">
        <f t="shared" si="0"/>
        <v>275.33333333333331</v>
      </c>
      <c r="L20" s="2">
        <f t="shared" si="1"/>
        <v>3</v>
      </c>
      <c r="M20" s="2"/>
      <c r="N20" s="2"/>
      <c r="O20" s="2"/>
      <c r="P20" s="2">
        <f t="shared" si="2"/>
        <v>1</v>
      </c>
      <c r="Q20" s="2">
        <f t="shared" si="3"/>
        <v>1</v>
      </c>
      <c r="R20" s="2">
        <f t="shared" si="4"/>
        <v>0</v>
      </c>
      <c r="S20" s="2">
        <f t="shared" si="5"/>
        <v>0</v>
      </c>
      <c r="T20" s="2">
        <f t="shared" si="6"/>
        <v>1</v>
      </c>
      <c r="U20" s="2">
        <f t="shared" si="7"/>
        <v>3</v>
      </c>
      <c r="V20" s="39">
        <f t="shared" si="10"/>
        <v>275.33333333333331</v>
      </c>
      <c r="W20" s="40" t="s">
        <v>730</v>
      </c>
    </row>
    <row r="21" spans="1:23">
      <c r="A21" s="4" t="s">
        <v>135</v>
      </c>
      <c r="B21" s="4" t="s">
        <v>54</v>
      </c>
      <c r="C21" s="44">
        <v>96</v>
      </c>
      <c r="D21" s="38"/>
      <c r="E21" s="38"/>
      <c r="F21" s="38">
        <v>89</v>
      </c>
      <c r="G21" s="39">
        <f t="shared" si="11"/>
        <v>89</v>
      </c>
      <c r="H21" s="2"/>
      <c r="I21" s="2"/>
      <c r="J21" s="37">
        <v>87.5</v>
      </c>
      <c r="K21" s="37">
        <f t="shared" si="0"/>
        <v>272.5</v>
      </c>
      <c r="L21" s="2">
        <f t="shared" si="1"/>
        <v>3</v>
      </c>
      <c r="M21" s="2"/>
      <c r="N21" s="2"/>
      <c r="O21" s="2"/>
      <c r="P21" s="2">
        <f t="shared" si="2"/>
        <v>1</v>
      </c>
      <c r="Q21" s="2">
        <f t="shared" si="3"/>
        <v>1</v>
      </c>
      <c r="R21" s="2">
        <f t="shared" si="4"/>
        <v>0</v>
      </c>
      <c r="S21" s="2">
        <f t="shared" si="5"/>
        <v>0</v>
      </c>
      <c r="T21" s="2">
        <f t="shared" si="6"/>
        <v>1</v>
      </c>
      <c r="U21" s="2">
        <f t="shared" si="7"/>
        <v>3</v>
      </c>
      <c r="V21" s="39">
        <f t="shared" si="10"/>
        <v>272.5</v>
      </c>
      <c r="W21" s="40" t="s">
        <v>730</v>
      </c>
    </row>
    <row r="22" spans="1:23">
      <c r="A22" s="24" t="s">
        <v>389</v>
      </c>
      <c r="B22" s="24" t="s">
        <v>242</v>
      </c>
      <c r="C22" s="44">
        <v>96</v>
      </c>
      <c r="D22" s="38">
        <v>80.034722222222229</v>
      </c>
      <c r="E22" s="38">
        <v>28</v>
      </c>
      <c r="F22" s="38">
        <v>61</v>
      </c>
      <c r="G22" s="39">
        <f t="shared" si="11"/>
        <v>80.034722222222229</v>
      </c>
      <c r="H22" s="2"/>
      <c r="I22" s="2"/>
      <c r="J22" s="39">
        <v>93.333333333333329</v>
      </c>
      <c r="K22" s="37">
        <f t="shared" si="0"/>
        <v>269.36805555555554</v>
      </c>
      <c r="L22" s="2">
        <f t="shared" si="1"/>
        <v>3</v>
      </c>
      <c r="M22" s="2"/>
      <c r="N22" s="2"/>
      <c r="O22" s="2"/>
      <c r="P22" s="2">
        <f t="shared" si="2"/>
        <v>1</v>
      </c>
      <c r="Q22" s="2">
        <f t="shared" si="3"/>
        <v>1</v>
      </c>
      <c r="R22" s="2">
        <f t="shared" si="4"/>
        <v>0</v>
      </c>
      <c r="S22" s="2">
        <f t="shared" si="5"/>
        <v>0</v>
      </c>
      <c r="T22" s="2">
        <f t="shared" si="6"/>
        <v>1</v>
      </c>
      <c r="U22" s="2">
        <f t="shared" si="7"/>
        <v>3</v>
      </c>
      <c r="V22" s="39">
        <f t="shared" si="10"/>
        <v>269.36805555555554</v>
      </c>
      <c r="W22" s="40" t="s">
        <v>730</v>
      </c>
    </row>
    <row r="23" spans="1:23">
      <c r="A23" s="23" t="s">
        <v>440</v>
      </c>
      <c r="B23" s="19" t="s">
        <v>441</v>
      </c>
      <c r="C23" s="44">
        <v>96</v>
      </c>
      <c r="D23" s="38"/>
      <c r="E23" s="38"/>
      <c r="F23" s="38"/>
      <c r="G23" s="39"/>
      <c r="H23" s="2">
        <v>72</v>
      </c>
      <c r="I23" s="2">
        <v>96</v>
      </c>
      <c r="J23" s="37"/>
      <c r="K23" s="37">
        <f t="shared" si="0"/>
        <v>264</v>
      </c>
      <c r="L23" s="2">
        <f t="shared" si="1"/>
        <v>3</v>
      </c>
      <c r="M23" s="2"/>
      <c r="N23" s="40">
        <v>95</v>
      </c>
      <c r="O23" s="2"/>
      <c r="P23" s="2">
        <f t="shared" si="2"/>
        <v>1</v>
      </c>
      <c r="Q23" s="2">
        <f t="shared" si="3"/>
        <v>0</v>
      </c>
      <c r="R23" s="2">
        <f t="shared" si="4"/>
        <v>1</v>
      </c>
      <c r="S23" s="2">
        <f t="shared" si="5"/>
        <v>1</v>
      </c>
      <c r="T23" s="2">
        <f t="shared" si="6"/>
        <v>0</v>
      </c>
      <c r="U23" s="2">
        <f t="shared" si="7"/>
        <v>3</v>
      </c>
      <c r="V23" s="39">
        <f t="shared" si="10"/>
        <v>264</v>
      </c>
      <c r="W23" s="40" t="s">
        <v>730</v>
      </c>
    </row>
    <row r="24" spans="1:23">
      <c r="A24" s="26" t="s">
        <v>433</v>
      </c>
      <c r="B24" s="24" t="s">
        <v>49</v>
      </c>
      <c r="C24" s="44">
        <v>84</v>
      </c>
      <c r="D24" s="38"/>
      <c r="E24" s="38">
        <v>82</v>
      </c>
      <c r="F24" s="38"/>
      <c r="G24" s="39">
        <f t="shared" ref="G24:G38" si="12">MAX(D24:F24)</f>
        <v>82</v>
      </c>
      <c r="H24" s="2"/>
      <c r="I24" s="2"/>
      <c r="J24" s="37">
        <v>97.5</v>
      </c>
      <c r="K24" s="37">
        <f t="shared" si="0"/>
        <v>263.5</v>
      </c>
      <c r="L24" s="2">
        <f t="shared" si="1"/>
        <v>3</v>
      </c>
      <c r="M24" s="2"/>
      <c r="N24" s="2"/>
      <c r="O24" s="2"/>
      <c r="P24" s="2">
        <f t="shared" si="2"/>
        <v>1</v>
      </c>
      <c r="Q24" s="2">
        <f t="shared" si="3"/>
        <v>1</v>
      </c>
      <c r="R24" s="2">
        <f t="shared" si="4"/>
        <v>0</v>
      </c>
      <c r="S24" s="2">
        <f t="shared" si="5"/>
        <v>0</v>
      </c>
      <c r="T24" s="2">
        <f t="shared" si="6"/>
        <v>1</v>
      </c>
      <c r="U24" s="2">
        <f t="shared" si="7"/>
        <v>3</v>
      </c>
      <c r="V24" s="39">
        <f t="shared" si="10"/>
        <v>263.5</v>
      </c>
      <c r="W24" s="40" t="s">
        <v>730</v>
      </c>
    </row>
    <row r="25" spans="1:23">
      <c r="A25" s="2" t="s">
        <v>157</v>
      </c>
      <c r="B25" s="2" t="s">
        <v>158</v>
      </c>
      <c r="C25" s="44">
        <v>94</v>
      </c>
      <c r="D25" s="38">
        <v>95.208333333333329</v>
      </c>
      <c r="E25" s="38"/>
      <c r="F25" s="38">
        <v>60</v>
      </c>
      <c r="G25" s="39">
        <f t="shared" si="12"/>
        <v>95.208333333333329</v>
      </c>
      <c r="H25" s="2"/>
      <c r="I25" s="2"/>
      <c r="J25" s="65">
        <v>90</v>
      </c>
      <c r="K25" s="37">
        <f t="shared" si="0"/>
        <v>279.20833333333331</v>
      </c>
      <c r="L25" s="2">
        <f t="shared" si="1"/>
        <v>3</v>
      </c>
      <c r="M25" s="2"/>
      <c r="N25" s="2"/>
      <c r="O25" s="2"/>
      <c r="P25" s="2">
        <f t="shared" si="2"/>
        <v>1</v>
      </c>
      <c r="Q25" s="2">
        <f t="shared" si="3"/>
        <v>1</v>
      </c>
      <c r="R25" s="2">
        <f t="shared" si="4"/>
        <v>0</v>
      </c>
      <c r="S25" s="2">
        <f t="shared" si="5"/>
        <v>0</v>
      </c>
      <c r="T25" s="2">
        <f t="shared" si="6"/>
        <v>1</v>
      </c>
      <c r="U25" s="2">
        <f t="shared" si="7"/>
        <v>3</v>
      </c>
      <c r="V25" s="39">
        <f t="shared" si="10"/>
        <v>279.20833333333331</v>
      </c>
      <c r="W25" s="40" t="s">
        <v>730</v>
      </c>
    </row>
    <row r="26" spans="1:23">
      <c r="A26" s="12" t="s">
        <v>34</v>
      </c>
      <c r="B26" s="6" t="s">
        <v>35</v>
      </c>
      <c r="C26" s="44">
        <v>88</v>
      </c>
      <c r="D26" s="38">
        <v>72.906746031746025</v>
      </c>
      <c r="E26" s="38"/>
      <c r="F26" s="38">
        <v>77</v>
      </c>
      <c r="G26" s="39">
        <f t="shared" si="12"/>
        <v>77</v>
      </c>
      <c r="H26" s="1"/>
      <c r="I26" s="1"/>
      <c r="J26" s="37">
        <v>93.333333333333329</v>
      </c>
      <c r="K26" s="37">
        <f t="shared" si="0"/>
        <v>258.33333333333331</v>
      </c>
      <c r="L26" s="2">
        <f t="shared" si="1"/>
        <v>3</v>
      </c>
      <c r="M26" s="1"/>
      <c r="N26" s="1"/>
      <c r="O26" s="61">
        <v>84</v>
      </c>
      <c r="P26" s="2">
        <f t="shared" si="2"/>
        <v>1</v>
      </c>
      <c r="Q26" s="2">
        <f t="shared" si="3"/>
        <v>1</v>
      </c>
      <c r="R26" s="2">
        <f t="shared" si="4"/>
        <v>0</v>
      </c>
      <c r="S26" s="2">
        <f t="shared" si="5"/>
        <v>0</v>
      </c>
      <c r="T26" s="2">
        <f t="shared" si="6"/>
        <v>1</v>
      </c>
      <c r="U26" s="2">
        <f t="shared" si="7"/>
        <v>3</v>
      </c>
      <c r="V26" s="39">
        <f t="shared" si="10"/>
        <v>258.33333333333331</v>
      </c>
      <c r="W26" s="40" t="s">
        <v>730</v>
      </c>
    </row>
    <row r="27" spans="1:23">
      <c r="A27" s="24" t="s">
        <v>382</v>
      </c>
      <c r="B27" s="24" t="s">
        <v>66</v>
      </c>
      <c r="C27" s="44">
        <v>93</v>
      </c>
      <c r="D27" s="38"/>
      <c r="E27" s="38"/>
      <c r="F27" s="38">
        <v>69</v>
      </c>
      <c r="G27" s="39">
        <f t="shared" si="12"/>
        <v>69</v>
      </c>
      <c r="H27" s="2"/>
      <c r="I27" s="2"/>
      <c r="J27" s="37">
        <v>95</v>
      </c>
      <c r="K27" s="37">
        <f t="shared" si="0"/>
        <v>257</v>
      </c>
      <c r="L27" s="2">
        <f t="shared" si="1"/>
        <v>3</v>
      </c>
      <c r="M27" s="2"/>
      <c r="N27" s="2"/>
      <c r="O27" s="2"/>
      <c r="P27" s="2">
        <f t="shared" si="2"/>
        <v>1</v>
      </c>
      <c r="Q27" s="2">
        <f t="shared" si="3"/>
        <v>1</v>
      </c>
      <c r="R27" s="2">
        <f t="shared" si="4"/>
        <v>0</v>
      </c>
      <c r="S27" s="2">
        <f t="shared" si="5"/>
        <v>0</v>
      </c>
      <c r="T27" s="2">
        <f t="shared" si="6"/>
        <v>1</v>
      </c>
      <c r="U27" s="2">
        <f t="shared" si="7"/>
        <v>3</v>
      </c>
      <c r="V27" s="39">
        <f t="shared" si="10"/>
        <v>257</v>
      </c>
      <c r="W27" s="40" t="s">
        <v>730</v>
      </c>
    </row>
    <row r="28" spans="1:23">
      <c r="A28" s="24" t="s">
        <v>415</v>
      </c>
      <c r="B28" s="24" t="s">
        <v>133</v>
      </c>
      <c r="C28" s="44">
        <v>83</v>
      </c>
      <c r="D28" s="38">
        <v>82.253968253968253</v>
      </c>
      <c r="E28" s="38">
        <v>43</v>
      </c>
      <c r="F28" s="38">
        <v>41</v>
      </c>
      <c r="G28" s="39">
        <f t="shared" si="12"/>
        <v>82.253968253968253</v>
      </c>
      <c r="H28" s="2"/>
      <c r="I28" s="2"/>
      <c r="J28" s="37">
        <v>89.824999999999989</v>
      </c>
      <c r="K28" s="37">
        <f t="shared" si="0"/>
        <v>255.07896825396824</v>
      </c>
      <c r="L28" s="2">
        <f t="shared" si="1"/>
        <v>3</v>
      </c>
      <c r="M28" s="2"/>
      <c r="N28" s="40">
        <v>83</v>
      </c>
      <c r="O28" s="2"/>
      <c r="P28" s="2">
        <f t="shared" si="2"/>
        <v>1</v>
      </c>
      <c r="Q28" s="2">
        <f t="shared" si="3"/>
        <v>1</v>
      </c>
      <c r="R28" s="2">
        <f t="shared" si="4"/>
        <v>0</v>
      </c>
      <c r="S28" s="2">
        <f t="shared" si="5"/>
        <v>0</v>
      </c>
      <c r="T28" s="2">
        <f t="shared" si="6"/>
        <v>1</v>
      </c>
      <c r="U28" s="2">
        <f t="shared" si="7"/>
        <v>3</v>
      </c>
      <c r="V28" s="39">
        <f t="shared" si="10"/>
        <v>255.07896825396824</v>
      </c>
      <c r="W28" s="40" t="s">
        <v>730</v>
      </c>
    </row>
    <row r="29" spans="1:23">
      <c r="A29" s="2" t="s">
        <v>152</v>
      </c>
      <c r="B29" s="2" t="s">
        <v>46</v>
      </c>
      <c r="C29" s="44">
        <v>84</v>
      </c>
      <c r="D29" s="38">
        <v>87.554563492063494</v>
      </c>
      <c r="E29" s="38"/>
      <c r="F29" s="38"/>
      <c r="G29" s="39">
        <f t="shared" si="12"/>
        <v>87.554563492063494</v>
      </c>
      <c r="H29" s="2">
        <v>83</v>
      </c>
      <c r="I29" s="2"/>
      <c r="J29" s="37"/>
      <c r="K29" s="37">
        <f t="shared" si="0"/>
        <v>254.55456349206349</v>
      </c>
      <c r="L29" s="2">
        <f t="shared" si="1"/>
        <v>3</v>
      </c>
      <c r="M29" s="2"/>
      <c r="N29" s="2"/>
      <c r="O29" s="2"/>
      <c r="P29" s="2">
        <f t="shared" si="2"/>
        <v>1</v>
      </c>
      <c r="Q29" s="2">
        <f t="shared" si="3"/>
        <v>1</v>
      </c>
      <c r="R29" s="2">
        <f t="shared" si="4"/>
        <v>1</v>
      </c>
      <c r="S29" s="2">
        <f t="shared" si="5"/>
        <v>0</v>
      </c>
      <c r="T29" s="2">
        <f t="shared" si="6"/>
        <v>0</v>
      </c>
      <c r="U29" s="2">
        <f t="shared" si="7"/>
        <v>3</v>
      </c>
      <c r="V29" s="39">
        <f t="shared" si="10"/>
        <v>254.55456349206349</v>
      </c>
      <c r="W29" s="40" t="s">
        <v>730</v>
      </c>
    </row>
    <row r="30" spans="1:23">
      <c r="A30" s="12" t="s">
        <v>72</v>
      </c>
      <c r="B30" s="6" t="s">
        <v>55</v>
      </c>
      <c r="C30" s="44">
        <v>96</v>
      </c>
      <c r="D30" s="38"/>
      <c r="E30" s="38"/>
      <c r="F30" s="38">
        <v>56.5</v>
      </c>
      <c r="G30" s="39">
        <f t="shared" si="12"/>
        <v>56.5</v>
      </c>
      <c r="H30" s="2"/>
      <c r="I30" s="2"/>
      <c r="J30" s="37">
        <v>100</v>
      </c>
      <c r="K30" s="37">
        <f t="shared" si="0"/>
        <v>252.5</v>
      </c>
      <c r="L30" s="2">
        <f t="shared" si="1"/>
        <v>3</v>
      </c>
      <c r="M30" s="2"/>
      <c r="N30" s="2"/>
      <c r="O30" s="2"/>
      <c r="P30" s="2">
        <f t="shared" si="2"/>
        <v>1</v>
      </c>
      <c r="Q30" s="2">
        <f t="shared" si="3"/>
        <v>1</v>
      </c>
      <c r="R30" s="2">
        <f t="shared" si="4"/>
        <v>0</v>
      </c>
      <c r="S30" s="2">
        <f t="shared" si="5"/>
        <v>0</v>
      </c>
      <c r="T30" s="2">
        <f t="shared" si="6"/>
        <v>1</v>
      </c>
      <c r="U30" s="2">
        <f t="shared" si="7"/>
        <v>3</v>
      </c>
      <c r="V30" s="39">
        <f t="shared" si="10"/>
        <v>252.5</v>
      </c>
      <c r="W30" s="40" t="s">
        <v>730</v>
      </c>
    </row>
    <row r="31" spans="1:23">
      <c r="A31" s="1" t="s">
        <v>144</v>
      </c>
      <c r="B31" s="1" t="s">
        <v>145</v>
      </c>
      <c r="C31" s="44">
        <v>89</v>
      </c>
      <c r="D31" s="38"/>
      <c r="E31" s="38"/>
      <c r="F31" s="38">
        <v>78</v>
      </c>
      <c r="G31" s="39">
        <f t="shared" si="12"/>
        <v>78</v>
      </c>
      <c r="H31" s="2"/>
      <c r="I31" s="2"/>
      <c r="J31" s="37">
        <v>85</v>
      </c>
      <c r="K31" s="37">
        <f t="shared" si="0"/>
        <v>252</v>
      </c>
      <c r="L31" s="2">
        <f t="shared" si="1"/>
        <v>3</v>
      </c>
      <c r="M31" s="2"/>
      <c r="N31" s="40">
        <v>90</v>
      </c>
      <c r="O31" s="2"/>
      <c r="P31" s="2">
        <f t="shared" si="2"/>
        <v>1</v>
      </c>
      <c r="Q31" s="2">
        <f t="shared" si="3"/>
        <v>1</v>
      </c>
      <c r="R31" s="2">
        <f t="shared" si="4"/>
        <v>0</v>
      </c>
      <c r="S31" s="2">
        <f t="shared" si="5"/>
        <v>0</v>
      </c>
      <c r="T31" s="2">
        <f t="shared" si="6"/>
        <v>1</v>
      </c>
      <c r="U31" s="2">
        <f t="shared" si="7"/>
        <v>3</v>
      </c>
      <c r="V31" s="39">
        <f t="shared" si="10"/>
        <v>252</v>
      </c>
      <c r="W31" s="40" t="s">
        <v>730</v>
      </c>
    </row>
    <row r="32" spans="1:23">
      <c r="A32" s="24" t="s">
        <v>445</v>
      </c>
      <c r="B32" s="24" t="s">
        <v>11</v>
      </c>
      <c r="C32" s="44">
        <v>89</v>
      </c>
      <c r="D32" s="38">
        <v>14.0625</v>
      </c>
      <c r="E32" s="38"/>
      <c r="F32" s="38">
        <v>65.833333333333343</v>
      </c>
      <c r="G32" s="39">
        <f t="shared" si="12"/>
        <v>65.833333333333343</v>
      </c>
      <c r="H32" s="2"/>
      <c r="I32" s="2"/>
      <c r="J32" s="37">
        <v>95</v>
      </c>
      <c r="K32" s="37">
        <f t="shared" si="0"/>
        <v>249.83333333333334</v>
      </c>
      <c r="L32" s="2">
        <f t="shared" si="1"/>
        <v>3</v>
      </c>
      <c r="M32" s="2"/>
      <c r="N32" s="2"/>
      <c r="O32" s="2"/>
      <c r="P32" s="2">
        <f t="shared" si="2"/>
        <v>1</v>
      </c>
      <c r="Q32" s="2">
        <f t="shared" si="3"/>
        <v>1</v>
      </c>
      <c r="R32" s="2">
        <f t="shared" si="4"/>
        <v>0</v>
      </c>
      <c r="S32" s="2">
        <f t="shared" si="5"/>
        <v>0</v>
      </c>
      <c r="T32" s="2">
        <f t="shared" si="6"/>
        <v>1</v>
      </c>
      <c r="U32" s="2">
        <f t="shared" si="7"/>
        <v>3</v>
      </c>
      <c r="V32" s="39">
        <f t="shared" si="10"/>
        <v>249.83333333333334</v>
      </c>
      <c r="W32" s="40" t="s">
        <v>730</v>
      </c>
    </row>
    <row r="33" spans="1:23">
      <c r="A33" s="1" t="s">
        <v>166</v>
      </c>
      <c r="B33" s="1" t="s">
        <v>167</v>
      </c>
      <c r="C33" s="44">
        <v>88</v>
      </c>
      <c r="D33" s="38"/>
      <c r="E33" s="38"/>
      <c r="F33" s="38">
        <v>15</v>
      </c>
      <c r="G33" s="39">
        <f t="shared" si="12"/>
        <v>15</v>
      </c>
      <c r="H33" s="2">
        <v>69</v>
      </c>
      <c r="I33" s="2">
        <v>92</v>
      </c>
      <c r="J33" s="37"/>
      <c r="K33" s="37">
        <f t="shared" si="0"/>
        <v>264</v>
      </c>
      <c r="L33" s="2">
        <f t="shared" si="1"/>
        <v>4</v>
      </c>
      <c r="M33" s="2"/>
      <c r="N33" s="2"/>
      <c r="O33" s="2"/>
      <c r="P33" s="2">
        <f t="shared" si="2"/>
        <v>1</v>
      </c>
      <c r="Q33" s="2">
        <f t="shared" si="3"/>
        <v>0</v>
      </c>
      <c r="R33" s="2">
        <f t="shared" si="4"/>
        <v>1</v>
      </c>
      <c r="S33" s="2">
        <f t="shared" si="5"/>
        <v>1</v>
      </c>
      <c r="T33" s="2">
        <f t="shared" si="6"/>
        <v>0</v>
      </c>
      <c r="U33" s="2">
        <f t="shared" si="7"/>
        <v>3</v>
      </c>
      <c r="V33" s="37">
        <f>K33-MIN(G33:J33,C33)</f>
        <v>249</v>
      </c>
      <c r="W33" s="40" t="s">
        <v>730</v>
      </c>
    </row>
    <row r="34" spans="1:23">
      <c r="A34" s="4" t="s">
        <v>134</v>
      </c>
      <c r="B34" s="4" t="s">
        <v>11</v>
      </c>
      <c r="C34" s="44">
        <v>83</v>
      </c>
      <c r="D34" s="38">
        <v>94.388888888888886</v>
      </c>
      <c r="E34" s="38"/>
      <c r="F34" s="38"/>
      <c r="G34" s="39">
        <f t="shared" si="12"/>
        <v>94.388888888888886</v>
      </c>
      <c r="H34" s="2"/>
      <c r="I34" s="2"/>
      <c r="J34" s="37">
        <v>70.852500000000006</v>
      </c>
      <c r="K34" s="37">
        <f t="shared" ref="K34:K65" si="13">SUM(G34:J34,C34)</f>
        <v>248.24138888888888</v>
      </c>
      <c r="L34" s="2">
        <f t="shared" ref="L34:L65" si="14">COUNT(G34:J34,C34)</f>
        <v>3</v>
      </c>
      <c r="M34" s="2"/>
      <c r="N34" s="2"/>
      <c r="O34" s="2"/>
      <c r="P34" s="2">
        <f t="shared" ref="P34:P65" si="15">IF(C34&gt;=50,1,0)</f>
        <v>1</v>
      </c>
      <c r="Q34" s="2">
        <f t="shared" ref="Q34:Q65" si="16">IF(G34&gt;=35,1,0)</f>
        <v>1</v>
      </c>
      <c r="R34" s="2">
        <f t="shared" ref="R34:R65" si="17">IF(H34&gt;40,1,0)</f>
        <v>0</v>
      </c>
      <c r="S34" s="2">
        <f t="shared" ref="S34:S65" si="18">IF(I34&gt;=60,1,0)</f>
        <v>0</v>
      </c>
      <c r="T34" s="2">
        <f t="shared" ref="T34:T64" si="19">IF(J34&gt;=50,1,0)</f>
        <v>1</v>
      </c>
      <c r="U34" s="2">
        <f t="shared" ref="U34:U65" si="20">SUM(P34:T34)</f>
        <v>3</v>
      </c>
      <c r="V34" s="39">
        <f>K34</f>
        <v>248.24138888888888</v>
      </c>
      <c r="W34" s="40" t="s">
        <v>730</v>
      </c>
    </row>
    <row r="35" spans="1:23">
      <c r="A35" s="12" t="s">
        <v>59</v>
      </c>
      <c r="B35" s="6" t="s">
        <v>60</v>
      </c>
      <c r="C35" s="44">
        <v>60</v>
      </c>
      <c r="D35" s="38"/>
      <c r="E35" s="38"/>
      <c r="F35" s="38">
        <v>0</v>
      </c>
      <c r="G35" s="39">
        <f t="shared" si="12"/>
        <v>0</v>
      </c>
      <c r="H35" s="2"/>
      <c r="I35" s="2">
        <v>91</v>
      </c>
      <c r="J35" s="37">
        <v>93.333333333333329</v>
      </c>
      <c r="K35" s="37">
        <f t="shared" si="13"/>
        <v>244.33333333333331</v>
      </c>
      <c r="L35" s="2">
        <f t="shared" si="14"/>
        <v>4</v>
      </c>
      <c r="M35" s="2"/>
      <c r="N35" s="2"/>
      <c r="O35" s="2"/>
      <c r="P35" s="2">
        <f t="shared" si="15"/>
        <v>1</v>
      </c>
      <c r="Q35" s="2">
        <f t="shared" si="16"/>
        <v>0</v>
      </c>
      <c r="R35" s="2">
        <f t="shared" si="17"/>
        <v>0</v>
      </c>
      <c r="S35" s="2">
        <f t="shared" si="18"/>
        <v>1</v>
      </c>
      <c r="T35" s="2">
        <f t="shared" si="19"/>
        <v>1</v>
      </c>
      <c r="U35" s="2">
        <f t="shared" si="20"/>
        <v>3</v>
      </c>
      <c r="V35" s="37">
        <f t="shared" ref="V35" si="21">K35-MIN(G35:J35,C35)</f>
        <v>244.33333333333331</v>
      </c>
      <c r="W35" s="40" t="s">
        <v>730</v>
      </c>
    </row>
    <row r="36" spans="1:23">
      <c r="A36" s="19" t="s">
        <v>407</v>
      </c>
      <c r="B36" s="19" t="s">
        <v>151</v>
      </c>
      <c r="C36" s="44">
        <v>87</v>
      </c>
      <c r="D36" s="38"/>
      <c r="E36" s="38"/>
      <c r="F36" s="38">
        <v>18</v>
      </c>
      <c r="G36" s="39">
        <f t="shared" si="12"/>
        <v>18</v>
      </c>
      <c r="H36" s="2">
        <v>68</v>
      </c>
      <c r="I36" s="2"/>
      <c r="J36" s="37">
        <v>87.5</v>
      </c>
      <c r="K36" s="37">
        <f t="shared" si="13"/>
        <v>260.5</v>
      </c>
      <c r="L36" s="2">
        <f t="shared" si="14"/>
        <v>4</v>
      </c>
      <c r="M36" s="2"/>
      <c r="N36" s="2"/>
      <c r="O36" s="2"/>
      <c r="P36" s="2">
        <f t="shared" si="15"/>
        <v>1</v>
      </c>
      <c r="Q36" s="2">
        <f t="shared" si="16"/>
        <v>0</v>
      </c>
      <c r="R36" s="2">
        <f t="shared" si="17"/>
        <v>1</v>
      </c>
      <c r="S36" s="2">
        <f t="shared" si="18"/>
        <v>0</v>
      </c>
      <c r="T36" s="2">
        <f t="shared" si="19"/>
        <v>1</v>
      </c>
      <c r="U36" s="2">
        <f t="shared" si="20"/>
        <v>3</v>
      </c>
      <c r="V36" s="37">
        <f>K36-MIN(G36:J36,C36)</f>
        <v>242.5</v>
      </c>
      <c r="W36" s="40" t="s">
        <v>730</v>
      </c>
    </row>
    <row r="37" spans="1:23">
      <c r="A37" s="2" t="s">
        <v>129</v>
      </c>
      <c r="B37" s="2" t="s">
        <v>16</v>
      </c>
      <c r="C37" s="44">
        <v>97</v>
      </c>
      <c r="D37" s="38"/>
      <c r="E37" s="38"/>
      <c r="F37" s="38">
        <v>59.666666666666671</v>
      </c>
      <c r="G37" s="39">
        <f t="shared" si="12"/>
        <v>59.666666666666671</v>
      </c>
      <c r="H37" s="2"/>
      <c r="I37" s="2"/>
      <c r="J37" s="37">
        <v>85</v>
      </c>
      <c r="K37" s="37">
        <f t="shared" si="13"/>
        <v>241.66666666666669</v>
      </c>
      <c r="L37" s="2">
        <f t="shared" si="14"/>
        <v>3</v>
      </c>
      <c r="M37" s="2"/>
      <c r="N37" s="2"/>
      <c r="O37" s="2"/>
      <c r="P37" s="2">
        <f t="shared" si="15"/>
        <v>1</v>
      </c>
      <c r="Q37" s="2">
        <f t="shared" si="16"/>
        <v>1</v>
      </c>
      <c r="R37" s="2">
        <f t="shared" si="17"/>
        <v>0</v>
      </c>
      <c r="S37" s="2">
        <f t="shared" si="18"/>
        <v>0</v>
      </c>
      <c r="T37" s="2">
        <f t="shared" si="19"/>
        <v>1</v>
      </c>
      <c r="U37" s="2">
        <f t="shared" si="20"/>
        <v>3</v>
      </c>
      <c r="V37" s="39">
        <f t="shared" ref="V37:V56" si="22">K37</f>
        <v>241.66666666666669</v>
      </c>
      <c r="W37" s="40" t="s">
        <v>730</v>
      </c>
    </row>
    <row r="38" spans="1:23">
      <c r="A38" s="19" t="s">
        <v>390</v>
      </c>
      <c r="B38" s="19" t="s">
        <v>54</v>
      </c>
      <c r="C38" s="44">
        <v>84</v>
      </c>
      <c r="D38" s="38"/>
      <c r="E38" s="38">
        <v>61</v>
      </c>
      <c r="F38" s="38"/>
      <c r="G38" s="39">
        <f t="shared" si="12"/>
        <v>61</v>
      </c>
      <c r="H38" s="2"/>
      <c r="I38" s="2"/>
      <c r="J38" s="37">
        <v>96.666666666666671</v>
      </c>
      <c r="K38" s="37">
        <f t="shared" si="13"/>
        <v>241.66666666666669</v>
      </c>
      <c r="L38" s="2">
        <f t="shared" si="14"/>
        <v>3</v>
      </c>
      <c r="M38" s="2"/>
      <c r="N38" s="2"/>
      <c r="O38" s="2"/>
      <c r="P38" s="2">
        <f t="shared" si="15"/>
        <v>1</v>
      </c>
      <c r="Q38" s="2">
        <f t="shared" si="16"/>
        <v>1</v>
      </c>
      <c r="R38" s="2">
        <f t="shared" si="17"/>
        <v>0</v>
      </c>
      <c r="S38" s="2">
        <f t="shared" si="18"/>
        <v>0</v>
      </c>
      <c r="T38" s="2">
        <f t="shared" si="19"/>
        <v>1</v>
      </c>
      <c r="U38" s="2">
        <f t="shared" si="20"/>
        <v>3</v>
      </c>
      <c r="V38" s="39">
        <f t="shared" si="22"/>
        <v>241.66666666666669</v>
      </c>
      <c r="W38" s="40" t="s">
        <v>730</v>
      </c>
    </row>
    <row r="39" spans="1:23">
      <c r="A39" s="19" t="s">
        <v>401</v>
      </c>
      <c r="B39" s="19" t="s">
        <v>60</v>
      </c>
      <c r="C39" s="49">
        <v>89</v>
      </c>
      <c r="D39" s="38"/>
      <c r="E39" s="38"/>
      <c r="F39" s="38"/>
      <c r="G39" s="39"/>
      <c r="H39" s="2">
        <v>56</v>
      </c>
      <c r="I39" s="2">
        <v>96</v>
      </c>
      <c r="J39" s="37"/>
      <c r="K39" s="37">
        <f t="shared" si="13"/>
        <v>241</v>
      </c>
      <c r="L39" s="2">
        <f t="shared" si="14"/>
        <v>3</v>
      </c>
      <c r="M39" s="2"/>
      <c r="N39" s="2"/>
      <c r="O39" s="2"/>
      <c r="P39" s="2">
        <f t="shared" si="15"/>
        <v>1</v>
      </c>
      <c r="Q39" s="2">
        <f t="shared" si="16"/>
        <v>0</v>
      </c>
      <c r="R39" s="2">
        <f t="shared" si="17"/>
        <v>1</v>
      </c>
      <c r="S39" s="2">
        <f t="shared" si="18"/>
        <v>1</v>
      </c>
      <c r="T39" s="2">
        <f t="shared" si="19"/>
        <v>0</v>
      </c>
      <c r="U39" s="2">
        <f t="shared" si="20"/>
        <v>3</v>
      </c>
      <c r="V39" s="39">
        <f t="shared" si="22"/>
        <v>241</v>
      </c>
      <c r="W39" s="40" t="s">
        <v>730</v>
      </c>
    </row>
    <row r="40" spans="1:23">
      <c r="A40" s="4" t="s">
        <v>130</v>
      </c>
      <c r="B40" s="4" t="s">
        <v>14</v>
      </c>
      <c r="C40" s="44">
        <v>96</v>
      </c>
      <c r="D40" s="38">
        <v>42.5</v>
      </c>
      <c r="E40" s="38"/>
      <c r="F40" s="38">
        <v>69.5</v>
      </c>
      <c r="G40" s="39">
        <f>MAX(D40:F40)</f>
        <v>69.5</v>
      </c>
      <c r="H40" s="2"/>
      <c r="I40" s="2"/>
      <c r="J40" s="37">
        <v>75</v>
      </c>
      <c r="K40" s="37">
        <f t="shared" si="13"/>
        <v>240.5</v>
      </c>
      <c r="L40" s="2">
        <f t="shared" si="14"/>
        <v>3</v>
      </c>
      <c r="M40" s="2"/>
      <c r="N40" s="2"/>
      <c r="O40" s="2"/>
      <c r="P40" s="2">
        <f t="shared" si="15"/>
        <v>1</v>
      </c>
      <c r="Q40" s="2">
        <f t="shared" si="16"/>
        <v>1</v>
      </c>
      <c r="R40" s="2">
        <f t="shared" si="17"/>
        <v>0</v>
      </c>
      <c r="S40" s="2">
        <f t="shared" si="18"/>
        <v>0</v>
      </c>
      <c r="T40" s="2">
        <f t="shared" si="19"/>
        <v>1</v>
      </c>
      <c r="U40" s="2">
        <f t="shared" si="20"/>
        <v>3</v>
      </c>
      <c r="V40" s="39">
        <f t="shared" si="22"/>
        <v>240.5</v>
      </c>
      <c r="W40" s="40" t="s">
        <v>730</v>
      </c>
    </row>
    <row r="41" spans="1:23">
      <c r="A41" s="24" t="s">
        <v>406</v>
      </c>
      <c r="B41" s="24" t="s">
        <v>80</v>
      </c>
      <c r="C41" s="44">
        <v>73</v>
      </c>
      <c r="D41" s="38">
        <v>65.922619047619037</v>
      </c>
      <c r="E41" s="38"/>
      <c r="F41" s="38"/>
      <c r="G41" s="39">
        <f>MAX(D41:F41)</f>
        <v>65.922619047619037</v>
      </c>
      <c r="H41" s="2"/>
      <c r="I41" s="2"/>
      <c r="J41" s="37">
        <v>100</v>
      </c>
      <c r="K41" s="37">
        <f t="shared" si="13"/>
        <v>238.92261904761904</v>
      </c>
      <c r="L41" s="2">
        <f t="shared" si="14"/>
        <v>3</v>
      </c>
      <c r="M41" s="2"/>
      <c r="N41" s="2"/>
      <c r="O41" s="2"/>
      <c r="P41" s="2">
        <f t="shared" si="15"/>
        <v>1</v>
      </c>
      <c r="Q41" s="2">
        <f t="shared" si="16"/>
        <v>1</v>
      </c>
      <c r="R41" s="2">
        <f t="shared" si="17"/>
        <v>0</v>
      </c>
      <c r="S41" s="2">
        <f t="shared" si="18"/>
        <v>0</v>
      </c>
      <c r="T41" s="2">
        <f t="shared" si="19"/>
        <v>1</v>
      </c>
      <c r="U41" s="2">
        <f t="shared" si="20"/>
        <v>3</v>
      </c>
      <c r="V41" s="39">
        <f t="shared" si="22"/>
        <v>238.92261904761904</v>
      </c>
      <c r="W41" s="40" t="s">
        <v>730</v>
      </c>
    </row>
    <row r="42" spans="1:23">
      <c r="A42" s="2" t="s">
        <v>143</v>
      </c>
      <c r="B42" s="2" t="s">
        <v>68</v>
      </c>
      <c r="C42" s="44">
        <v>92</v>
      </c>
      <c r="D42" s="38"/>
      <c r="E42" s="38"/>
      <c r="F42" s="38"/>
      <c r="G42" s="39"/>
      <c r="H42" s="2">
        <v>53</v>
      </c>
      <c r="I42" s="2">
        <v>93</v>
      </c>
      <c r="J42" s="63"/>
      <c r="K42" s="37">
        <f t="shared" si="13"/>
        <v>238</v>
      </c>
      <c r="L42" s="2">
        <f t="shared" si="14"/>
        <v>3</v>
      </c>
      <c r="M42" s="2"/>
      <c r="N42" s="2"/>
      <c r="O42" s="2"/>
      <c r="P42" s="2">
        <f t="shared" si="15"/>
        <v>1</v>
      </c>
      <c r="Q42" s="2">
        <f t="shared" si="16"/>
        <v>0</v>
      </c>
      <c r="R42" s="2">
        <f t="shared" si="17"/>
        <v>1</v>
      </c>
      <c r="S42" s="2">
        <f t="shared" si="18"/>
        <v>1</v>
      </c>
      <c r="T42" s="2">
        <f t="shared" si="19"/>
        <v>0</v>
      </c>
      <c r="U42" s="2">
        <f t="shared" si="20"/>
        <v>3</v>
      </c>
      <c r="V42" s="39">
        <f t="shared" si="22"/>
        <v>238</v>
      </c>
      <c r="W42" s="40" t="s">
        <v>730</v>
      </c>
    </row>
    <row r="43" spans="1:23">
      <c r="A43" s="24" t="s">
        <v>384</v>
      </c>
      <c r="B43" s="24" t="s">
        <v>245</v>
      </c>
      <c r="C43" s="44">
        <v>86</v>
      </c>
      <c r="D43" s="38">
        <v>58.539682539682545</v>
      </c>
      <c r="E43" s="38"/>
      <c r="F43" s="38"/>
      <c r="G43" s="39">
        <f>MAX(D43:F43)</f>
        <v>58.539682539682545</v>
      </c>
      <c r="H43" s="2"/>
      <c r="I43" s="2"/>
      <c r="J43" s="37">
        <v>92.5</v>
      </c>
      <c r="K43" s="37">
        <f t="shared" si="13"/>
        <v>237.03968253968253</v>
      </c>
      <c r="L43" s="2">
        <f t="shared" si="14"/>
        <v>3</v>
      </c>
      <c r="M43" s="2"/>
      <c r="N43" s="2"/>
      <c r="O43" s="2"/>
      <c r="P43" s="2">
        <f t="shared" si="15"/>
        <v>1</v>
      </c>
      <c r="Q43" s="2">
        <f t="shared" si="16"/>
        <v>1</v>
      </c>
      <c r="R43" s="2">
        <f t="shared" si="17"/>
        <v>0</v>
      </c>
      <c r="S43" s="2">
        <f t="shared" si="18"/>
        <v>0</v>
      </c>
      <c r="T43" s="2">
        <f t="shared" si="19"/>
        <v>1</v>
      </c>
      <c r="U43" s="2">
        <f t="shared" si="20"/>
        <v>3</v>
      </c>
      <c r="V43" s="39">
        <f t="shared" si="22"/>
        <v>237.03968253968253</v>
      </c>
      <c r="W43" s="40" t="s">
        <v>730</v>
      </c>
    </row>
    <row r="44" spans="1:23">
      <c r="A44" s="19" t="s">
        <v>428</v>
      </c>
      <c r="B44" s="19" t="s">
        <v>155</v>
      </c>
      <c r="C44" s="44">
        <v>85</v>
      </c>
      <c r="D44" s="38">
        <v>31.25</v>
      </c>
      <c r="E44" s="38"/>
      <c r="F44" s="38">
        <v>81</v>
      </c>
      <c r="G44" s="39">
        <f>MAX(D44:F44)</f>
        <v>81</v>
      </c>
      <c r="H44" s="2">
        <v>68</v>
      </c>
      <c r="I44" s="2"/>
      <c r="J44" s="37"/>
      <c r="K44" s="37">
        <f t="shared" si="13"/>
        <v>234</v>
      </c>
      <c r="L44" s="2">
        <f t="shared" si="14"/>
        <v>3</v>
      </c>
      <c r="M44" s="2"/>
      <c r="N44" s="2"/>
      <c r="O44" s="2"/>
      <c r="P44" s="2">
        <f t="shared" si="15"/>
        <v>1</v>
      </c>
      <c r="Q44" s="2">
        <f t="shared" si="16"/>
        <v>1</v>
      </c>
      <c r="R44" s="2">
        <f t="shared" si="17"/>
        <v>1</v>
      </c>
      <c r="S44" s="2">
        <f t="shared" si="18"/>
        <v>0</v>
      </c>
      <c r="T44" s="2">
        <f t="shared" si="19"/>
        <v>0</v>
      </c>
      <c r="U44" s="2">
        <f t="shared" si="20"/>
        <v>3</v>
      </c>
      <c r="V44" s="39">
        <f t="shared" si="22"/>
        <v>234</v>
      </c>
      <c r="W44" s="40" t="s">
        <v>730</v>
      </c>
    </row>
    <row r="45" spans="1:23">
      <c r="A45" s="1" t="s">
        <v>170</v>
      </c>
      <c r="B45" s="1" t="s">
        <v>171</v>
      </c>
      <c r="C45" s="44">
        <v>82</v>
      </c>
      <c r="D45" s="38"/>
      <c r="E45" s="38"/>
      <c r="F45" s="38"/>
      <c r="G45" s="39"/>
      <c r="H45" s="2">
        <v>54</v>
      </c>
      <c r="I45" s="2">
        <v>98</v>
      </c>
      <c r="J45" s="37"/>
      <c r="K45" s="37">
        <f t="shared" si="13"/>
        <v>234</v>
      </c>
      <c r="L45" s="2">
        <f t="shared" si="14"/>
        <v>3</v>
      </c>
      <c r="M45" s="2"/>
      <c r="N45" s="2"/>
      <c r="O45" s="40">
        <v>92</v>
      </c>
      <c r="P45" s="2">
        <f t="shared" si="15"/>
        <v>1</v>
      </c>
      <c r="Q45" s="2">
        <f t="shared" si="16"/>
        <v>0</v>
      </c>
      <c r="R45" s="2">
        <f t="shared" si="17"/>
        <v>1</v>
      </c>
      <c r="S45" s="2">
        <f t="shared" si="18"/>
        <v>1</v>
      </c>
      <c r="T45" s="2">
        <f t="shared" si="19"/>
        <v>0</v>
      </c>
      <c r="U45" s="2">
        <f t="shared" si="20"/>
        <v>3</v>
      </c>
      <c r="V45" s="39">
        <f t="shared" si="22"/>
        <v>234</v>
      </c>
      <c r="W45" s="40" t="s">
        <v>730</v>
      </c>
    </row>
    <row r="46" spans="1:23">
      <c r="A46" s="24" t="s">
        <v>414</v>
      </c>
      <c r="B46" s="24" t="s">
        <v>11</v>
      </c>
      <c r="C46" s="44">
        <v>84</v>
      </c>
      <c r="D46" s="38">
        <v>72.876984126984127</v>
      </c>
      <c r="E46" s="38"/>
      <c r="F46" s="38"/>
      <c r="G46" s="39">
        <f t="shared" ref="G46:G61" si="23">MAX(D46:F46)</f>
        <v>72.876984126984127</v>
      </c>
      <c r="H46" s="2"/>
      <c r="I46" s="2"/>
      <c r="J46" s="37">
        <v>76.666666666666671</v>
      </c>
      <c r="K46" s="37">
        <f t="shared" si="13"/>
        <v>233.54365079365078</v>
      </c>
      <c r="L46" s="2">
        <f t="shared" si="14"/>
        <v>3</v>
      </c>
      <c r="M46" s="2"/>
      <c r="N46" s="2"/>
      <c r="O46" s="2"/>
      <c r="P46" s="2">
        <f t="shared" si="15"/>
        <v>1</v>
      </c>
      <c r="Q46" s="2">
        <f t="shared" si="16"/>
        <v>1</v>
      </c>
      <c r="R46" s="2">
        <f t="shared" si="17"/>
        <v>0</v>
      </c>
      <c r="S46" s="2">
        <f t="shared" si="18"/>
        <v>0</v>
      </c>
      <c r="T46" s="2">
        <f t="shared" si="19"/>
        <v>1</v>
      </c>
      <c r="U46" s="2">
        <f t="shared" si="20"/>
        <v>3</v>
      </c>
      <c r="V46" s="39">
        <f t="shared" si="22"/>
        <v>233.54365079365078</v>
      </c>
      <c r="W46" s="40" t="s">
        <v>730</v>
      </c>
    </row>
    <row r="47" spans="1:23">
      <c r="A47" s="19" t="s">
        <v>23</v>
      </c>
      <c r="B47" s="19" t="s">
        <v>22</v>
      </c>
      <c r="C47" s="44">
        <v>53</v>
      </c>
      <c r="D47" s="38">
        <v>85.210317460317455</v>
      </c>
      <c r="E47" s="38"/>
      <c r="F47" s="38"/>
      <c r="G47" s="39">
        <f t="shared" si="23"/>
        <v>85.210317460317455</v>
      </c>
      <c r="H47" s="2"/>
      <c r="I47" s="2">
        <v>95</v>
      </c>
      <c r="J47" s="37"/>
      <c r="K47" s="37">
        <f t="shared" si="13"/>
        <v>233.21031746031747</v>
      </c>
      <c r="L47" s="2">
        <f t="shared" si="14"/>
        <v>3</v>
      </c>
      <c r="M47" s="2"/>
      <c r="N47" s="2"/>
      <c r="O47" s="2"/>
      <c r="P47" s="2">
        <f t="shared" si="15"/>
        <v>1</v>
      </c>
      <c r="Q47" s="2">
        <f t="shared" si="16"/>
        <v>1</v>
      </c>
      <c r="R47" s="2">
        <f t="shared" si="17"/>
        <v>0</v>
      </c>
      <c r="S47" s="2">
        <f t="shared" si="18"/>
        <v>1</v>
      </c>
      <c r="T47" s="2">
        <f t="shared" si="19"/>
        <v>0</v>
      </c>
      <c r="U47" s="2">
        <f t="shared" si="20"/>
        <v>3</v>
      </c>
      <c r="V47" s="39">
        <f t="shared" si="22"/>
        <v>233.21031746031747</v>
      </c>
      <c r="W47" s="40" t="s">
        <v>730</v>
      </c>
    </row>
    <row r="48" spans="1:23">
      <c r="A48" s="12" t="s">
        <v>43</v>
      </c>
      <c r="B48" s="6" t="s">
        <v>35</v>
      </c>
      <c r="C48" s="44">
        <v>87</v>
      </c>
      <c r="D48" s="38">
        <v>66.121031746031747</v>
      </c>
      <c r="E48" s="38"/>
      <c r="F48" s="38"/>
      <c r="G48" s="39">
        <f t="shared" si="23"/>
        <v>66.121031746031747</v>
      </c>
      <c r="H48" s="2"/>
      <c r="I48" s="2"/>
      <c r="J48" s="37">
        <v>80</v>
      </c>
      <c r="K48" s="37">
        <f t="shared" si="13"/>
        <v>233.12103174603175</v>
      </c>
      <c r="L48" s="2">
        <f t="shared" si="14"/>
        <v>3</v>
      </c>
      <c r="M48" s="2"/>
      <c r="N48" s="2"/>
      <c r="O48" s="2"/>
      <c r="P48" s="2">
        <f t="shared" si="15"/>
        <v>1</v>
      </c>
      <c r="Q48" s="2">
        <f t="shared" si="16"/>
        <v>1</v>
      </c>
      <c r="R48" s="2">
        <f t="shared" si="17"/>
        <v>0</v>
      </c>
      <c r="S48" s="2">
        <f t="shared" si="18"/>
        <v>0</v>
      </c>
      <c r="T48" s="2">
        <f t="shared" si="19"/>
        <v>1</v>
      </c>
      <c r="U48" s="2">
        <f t="shared" si="20"/>
        <v>3</v>
      </c>
      <c r="V48" s="39">
        <f t="shared" si="22"/>
        <v>233.12103174603175</v>
      </c>
      <c r="W48" s="40" t="s">
        <v>730</v>
      </c>
    </row>
    <row r="49" spans="1:23">
      <c r="A49" s="1" t="s">
        <v>168</v>
      </c>
      <c r="B49" s="1" t="s">
        <v>128</v>
      </c>
      <c r="C49" s="44">
        <v>83</v>
      </c>
      <c r="D49" s="38">
        <v>52.691468253968253</v>
      </c>
      <c r="E49" s="38"/>
      <c r="F49" s="38"/>
      <c r="G49" s="39">
        <f t="shared" si="23"/>
        <v>52.691468253968253</v>
      </c>
      <c r="H49" s="2"/>
      <c r="I49" s="2"/>
      <c r="J49" s="37">
        <v>95</v>
      </c>
      <c r="K49" s="37">
        <f t="shared" si="13"/>
        <v>230.69146825396825</v>
      </c>
      <c r="L49" s="2">
        <f t="shared" si="14"/>
        <v>3</v>
      </c>
      <c r="M49" s="2"/>
      <c r="N49" s="2"/>
      <c r="O49" s="2"/>
      <c r="P49" s="2">
        <f t="shared" si="15"/>
        <v>1</v>
      </c>
      <c r="Q49" s="2">
        <f t="shared" si="16"/>
        <v>1</v>
      </c>
      <c r="R49" s="2">
        <f t="shared" si="17"/>
        <v>0</v>
      </c>
      <c r="S49" s="2">
        <f t="shared" si="18"/>
        <v>0</v>
      </c>
      <c r="T49" s="2">
        <f t="shared" si="19"/>
        <v>1</v>
      </c>
      <c r="U49" s="2">
        <f t="shared" si="20"/>
        <v>3</v>
      </c>
      <c r="V49" s="39">
        <f t="shared" si="22"/>
        <v>230.69146825396825</v>
      </c>
      <c r="W49" s="40" t="s">
        <v>730</v>
      </c>
    </row>
    <row r="50" spans="1:23">
      <c r="A50" s="2" t="s">
        <v>65</v>
      </c>
      <c r="B50" s="2" t="s">
        <v>66</v>
      </c>
      <c r="C50" s="44">
        <v>90</v>
      </c>
      <c r="D50" s="38"/>
      <c r="E50" s="38">
        <v>9</v>
      </c>
      <c r="F50" s="38">
        <v>61.5</v>
      </c>
      <c r="G50" s="39">
        <f t="shared" si="23"/>
        <v>61.5</v>
      </c>
      <c r="H50" s="2"/>
      <c r="I50" s="2"/>
      <c r="J50" s="37">
        <v>77.5</v>
      </c>
      <c r="K50" s="37">
        <f t="shared" si="13"/>
        <v>229</v>
      </c>
      <c r="L50" s="2">
        <f t="shared" si="14"/>
        <v>3</v>
      </c>
      <c r="M50" s="2"/>
      <c r="N50" s="2"/>
      <c r="O50" s="2"/>
      <c r="P50" s="2">
        <f t="shared" si="15"/>
        <v>1</v>
      </c>
      <c r="Q50" s="2">
        <f t="shared" si="16"/>
        <v>1</v>
      </c>
      <c r="R50" s="2">
        <f t="shared" si="17"/>
        <v>0</v>
      </c>
      <c r="S50" s="2">
        <f t="shared" si="18"/>
        <v>0</v>
      </c>
      <c r="T50" s="2">
        <f t="shared" si="19"/>
        <v>1</v>
      </c>
      <c r="U50" s="2">
        <f t="shared" si="20"/>
        <v>3</v>
      </c>
      <c r="V50" s="39">
        <f t="shared" si="22"/>
        <v>229</v>
      </c>
      <c r="W50" s="40" t="s">
        <v>730</v>
      </c>
    </row>
    <row r="51" spans="1:23">
      <c r="A51" s="26" t="s">
        <v>393</v>
      </c>
      <c r="B51" s="24" t="s">
        <v>80</v>
      </c>
      <c r="C51" s="44">
        <v>73</v>
      </c>
      <c r="D51" s="38"/>
      <c r="E51" s="38">
        <v>82</v>
      </c>
      <c r="F51" s="38"/>
      <c r="G51" s="39">
        <f t="shared" si="23"/>
        <v>82</v>
      </c>
      <c r="H51" s="2"/>
      <c r="I51" s="2"/>
      <c r="J51" s="39">
        <v>73.333333333333329</v>
      </c>
      <c r="K51" s="37">
        <f t="shared" si="13"/>
        <v>228.33333333333331</v>
      </c>
      <c r="L51" s="2">
        <f t="shared" si="14"/>
        <v>3</v>
      </c>
      <c r="M51" s="2"/>
      <c r="N51" s="2"/>
      <c r="O51" s="2"/>
      <c r="P51" s="2">
        <f t="shared" si="15"/>
        <v>1</v>
      </c>
      <c r="Q51" s="2">
        <f t="shared" si="16"/>
        <v>1</v>
      </c>
      <c r="R51" s="2">
        <f t="shared" si="17"/>
        <v>0</v>
      </c>
      <c r="S51" s="2">
        <f t="shared" si="18"/>
        <v>0</v>
      </c>
      <c r="T51" s="2">
        <f t="shared" si="19"/>
        <v>1</v>
      </c>
      <c r="U51" s="2">
        <f t="shared" si="20"/>
        <v>3</v>
      </c>
      <c r="V51" s="39">
        <f t="shared" si="22"/>
        <v>228.33333333333331</v>
      </c>
      <c r="W51" s="40" t="s">
        <v>730</v>
      </c>
    </row>
    <row r="52" spans="1:23">
      <c r="A52" s="20" t="s">
        <v>435</v>
      </c>
      <c r="B52" s="20" t="s">
        <v>436</v>
      </c>
      <c r="C52" s="44">
        <v>90</v>
      </c>
      <c r="D52" s="38">
        <v>61.159722222222221</v>
      </c>
      <c r="E52" s="38">
        <v>21</v>
      </c>
      <c r="F52" s="38"/>
      <c r="G52" s="39">
        <f t="shared" si="23"/>
        <v>61.159722222222221</v>
      </c>
      <c r="H52" s="2"/>
      <c r="I52" s="2"/>
      <c r="J52" s="37">
        <v>76.666666666666671</v>
      </c>
      <c r="K52" s="37">
        <f t="shared" si="13"/>
        <v>227.82638888888889</v>
      </c>
      <c r="L52" s="2">
        <f t="shared" si="14"/>
        <v>3</v>
      </c>
      <c r="M52" s="2"/>
      <c r="N52" s="2"/>
      <c r="O52" s="2"/>
      <c r="P52" s="2">
        <f t="shared" si="15"/>
        <v>1</v>
      </c>
      <c r="Q52" s="2">
        <f t="shared" si="16"/>
        <v>1</v>
      </c>
      <c r="R52" s="2">
        <f t="shared" si="17"/>
        <v>0</v>
      </c>
      <c r="S52" s="2">
        <f t="shared" si="18"/>
        <v>0</v>
      </c>
      <c r="T52" s="2">
        <f t="shared" si="19"/>
        <v>1</v>
      </c>
      <c r="U52" s="2">
        <f t="shared" si="20"/>
        <v>3</v>
      </c>
      <c r="V52" s="39">
        <f t="shared" si="22"/>
        <v>227.82638888888889</v>
      </c>
      <c r="W52" s="40" t="s">
        <v>730</v>
      </c>
    </row>
    <row r="53" spans="1:23">
      <c r="A53" s="19" t="s">
        <v>402</v>
      </c>
      <c r="B53" s="19" t="s">
        <v>35</v>
      </c>
      <c r="C53" s="44">
        <v>80</v>
      </c>
      <c r="D53" s="38">
        <v>64.165674603174594</v>
      </c>
      <c r="E53" s="38"/>
      <c r="F53" s="38">
        <v>9</v>
      </c>
      <c r="G53" s="39">
        <f t="shared" si="23"/>
        <v>64.165674603174594</v>
      </c>
      <c r="H53" s="2"/>
      <c r="I53" s="2">
        <v>79</v>
      </c>
      <c r="J53" s="37"/>
      <c r="K53" s="37">
        <f t="shared" si="13"/>
        <v>223.16567460317458</v>
      </c>
      <c r="L53" s="2">
        <f t="shared" si="14"/>
        <v>3</v>
      </c>
      <c r="M53" s="2"/>
      <c r="N53" s="2"/>
      <c r="O53" s="2"/>
      <c r="P53" s="2">
        <f t="shared" si="15"/>
        <v>1</v>
      </c>
      <c r="Q53" s="2">
        <f t="shared" si="16"/>
        <v>1</v>
      </c>
      <c r="R53" s="2">
        <f t="shared" si="17"/>
        <v>0</v>
      </c>
      <c r="S53" s="2">
        <f t="shared" si="18"/>
        <v>1</v>
      </c>
      <c r="T53" s="2">
        <f t="shared" si="19"/>
        <v>0</v>
      </c>
      <c r="U53" s="2">
        <f t="shared" si="20"/>
        <v>3</v>
      </c>
      <c r="V53" s="39">
        <f t="shared" si="22"/>
        <v>223.16567460317458</v>
      </c>
      <c r="W53" s="40" t="s">
        <v>730</v>
      </c>
    </row>
    <row r="54" spans="1:23">
      <c r="A54" s="2" t="s">
        <v>30</v>
      </c>
      <c r="B54" s="2" t="s">
        <v>31</v>
      </c>
      <c r="C54" s="44">
        <v>89</v>
      </c>
      <c r="D54" s="38"/>
      <c r="E54" s="38"/>
      <c r="F54" s="38">
        <v>53</v>
      </c>
      <c r="G54" s="39">
        <f t="shared" si="23"/>
        <v>53</v>
      </c>
      <c r="H54" s="2"/>
      <c r="I54" s="2"/>
      <c r="J54" s="37">
        <v>80</v>
      </c>
      <c r="K54" s="37">
        <f t="shared" si="13"/>
        <v>222</v>
      </c>
      <c r="L54" s="2">
        <f t="shared" si="14"/>
        <v>3</v>
      </c>
      <c r="M54" s="2"/>
      <c r="N54" s="2"/>
      <c r="O54" s="2"/>
      <c r="P54" s="2">
        <f t="shared" si="15"/>
        <v>1</v>
      </c>
      <c r="Q54" s="2">
        <f t="shared" si="16"/>
        <v>1</v>
      </c>
      <c r="R54" s="2">
        <f t="shared" si="17"/>
        <v>0</v>
      </c>
      <c r="S54" s="2">
        <f t="shared" si="18"/>
        <v>0</v>
      </c>
      <c r="T54" s="2">
        <f t="shared" si="19"/>
        <v>1</v>
      </c>
      <c r="U54" s="2">
        <f t="shared" si="20"/>
        <v>3</v>
      </c>
      <c r="V54" s="39">
        <f t="shared" si="22"/>
        <v>222</v>
      </c>
      <c r="W54" s="40" t="s">
        <v>730</v>
      </c>
    </row>
    <row r="55" spans="1:23">
      <c r="A55" s="19" t="s">
        <v>379</v>
      </c>
      <c r="B55" s="19" t="s">
        <v>380</v>
      </c>
      <c r="C55" s="44">
        <v>85</v>
      </c>
      <c r="D55" s="38"/>
      <c r="E55" s="38"/>
      <c r="F55" s="38">
        <v>42.666666666666664</v>
      </c>
      <c r="G55" s="39">
        <f t="shared" si="23"/>
        <v>42.666666666666664</v>
      </c>
      <c r="H55" s="2"/>
      <c r="I55" s="2">
        <v>94</v>
      </c>
      <c r="J55" s="37"/>
      <c r="K55" s="37">
        <f t="shared" si="13"/>
        <v>221.66666666666666</v>
      </c>
      <c r="L55" s="2">
        <f t="shared" si="14"/>
        <v>3</v>
      </c>
      <c r="M55" s="2"/>
      <c r="N55" s="2"/>
      <c r="O55" s="2"/>
      <c r="P55" s="2">
        <f t="shared" si="15"/>
        <v>1</v>
      </c>
      <c r="Q55" s="2">
        <f t="shared" si="16"/>
        <v>1</v>
      </c>
      <c r="R55" s="2">
        <f t="shared" si="17"/>
        <v>0</v>
      </c>
      <c r="S55" s="2">
        <f t="shared" si="18"/>
        <v>1</v>
      </c>
      <c r="T55" s="2">
        <f t="shared" si="19"/>
        <v>0</v>
      </c>
      <c r="U55" s="2">
        <f t="shared" si="20"/>
        <v>3</v>
      </c>
      <c r="V55" s="39">
        <f t="shared" si="22"/>
        <v>221.66666666666666</v>
      </c>
      <c r="W55" s="40" t="s">
        <v>730</v>
      </c>
    </row>
    <row r="56" spans="1:23">
      <c r="A56" s="1" t="s">
        <v>147</v>
      </c>
      <c r="B56" s="1" t="s">
        <v>33</v>
      </c>
      <c r="C56" s="44">
        <v>72</v>
      </c>
      <c r="D56" s="38">
        <v>90.476190476190467</v>
      </c>
      <c r="E56" s="38"/>
      <c r="F56" s="38"/>
      <c r="G56" s="39">
        <f t="shared" si="23"/>
        <v>90.476190476190467</v>
      </c>
      <c r="H56" s="2">
        <v>57</v>
      </c>
      <c r="I56" s="2"/>
      <c r="J56" s="37"/>
      <c r="K56" s="37">
        <f t="shared" si="13"/>
        <v>219.47619047619048</v>
      </c>
      <c r="L56" s="2">
        <f t="shared" si="14"/>
        <v>3</v>
      </c>
      <c r="M56" s="2"/>
      <c r="N56" s="2"/>
      <c r="O56" s="2"/>
      <c r="P56" s="2">
        <f t="shared" si="15"/>
        <v>1</v>
      </c>
      <c r="Q56" s="2">
        <f t="shared" si="16"/>
        <v>1</v>
      </c>
      <c r="R56" s="2">
        <f t="shared" si="17"/>
        <v>1</v>
      </c>
      <c r="S56" s="2">
        <f t="shared" si="18"/>
        <v>0</v>
      </c>
      <c r="T56" s="2">
        <f t="shared" si="19"/>
        <v>0</v>
      </c>
      <c r="U56" s="2">
        <f t="shared" si="20"/>
        <v>3</v>
      </c>
      <c r="V56" s="39">
        <f t="shared" si="22"/>
        <v>219.47619047619048</v>
      </c>
      <c r="W56" s="40" t="s">
        <v>730</v>
      </c>
    </row>
    <row r="57" spans="1:23">
      <c r="A57" s="1" t="s">
        <v>150</v>
      </c>
      <c r="B57" s="1" t="s">
        <v>151</v>
      </c>
      <c r="C57" s="44">
        <v>81</v>
      </c>
      <c r="D57" s="38"/>
      <c r="E57" s="38"/>
      <c r="F57" s="38">
        <v>26.5</v>
      </c>
      <c r="G57" s="39">
        <f t="shared" si="23"/>
        <v>26.5</v>
      </c>
      <c r="H57" s="2">
        <v>63</v>
      </c>
      <c r="I57" s="2"/>
      <c r="J57" s="65">
        <v>98</v>
      </c>
      <c r="K57" s="37">
        <f t="shared" si="13"/>
        <v>268.5</v>
      </c>
      <c r="L57" s="2">
        <f t="shared" si="14"/>
        <v>4</v>
      </c>
      <c r="M57" s="2"/>
      <c r="N57" s="2"/>
      <c r="O57" s="2"/>
      <c r="P57" s="2">
        <f t="shared" si="15"/>
        <v>1</v>
      </c>
      <c r="Q57" s="2">
        <f t="shared" si="16"/>
        <v>0</v>
      </c>
      <c r="R57" s="2">
        <f t="shared" si="17"/>
        <v>1</v>
      </c>
      <c r="S57" s="2">
        <f t="shared" si="18"/>
        <v>0</v>
      </c>
      <c r="T57" s="2">
        <f t="shared" si="19"/>
        <v>1</v>
      </c>
      <c r="U57" s="2">
        <f t="shared" si="20"/>
        <v>3</v>
      </c>
      <c r="V57" s="37">
        <f>K57-MIN(G57:J57,C57)</f>
        <v>242</v>
      </c>
      <c r="W57" s="40" t="s">
        <v>730</v>
      </c>
    </row>
    <row r="58" spans="1:23">
      <c r="A58" s="24" t="s">
        <v>377</v>
      </c>
      <c r="B58" s="24" t="s">
        <v>378</v>
      </c>
      <c r="C58" s="44">
        <v>94</v>
      </c>
      <c r="D58" s="38"/>
      <c r="E58" s="38"/>
      <c r="F58" s="38">
        <v>53</v>
      </c>
      <c r="G58" s="39">
        <f t="shared" si="23"/>
        <v>53</v>
      </c>
      <c r="H58" s="2"/>
      <c r="I58" s="2"/>
      <c r="J58" s="37">
        <v>70</v>
      </c>
      <c r="K58" s="37">
        <f t="shared" si="13"/>
        <v>217</v>
      </c>
      <c r="L58" s="2">
        <f t="shared" si="14"/>
        <v>3</v>
      </c>
      <c r="M58" s="2"/>
      <c r="N58" s="2"/>
      <c r="O58" s="2"/>
      <c r="P58" s="2">
        <f t="shared" si="15"/>
        <v>1</v>
      </c>
      <c r="Q58" s="2">
        <f t="shared" si="16"/>
        <v>1</v>
      </c>
      <c r="R58" s="2">
        <f t="shared" si="17"/>
        <v>0</v>
      </c>
      <c r="S58" s="2">
        <f t="shared" si="18"/>
        <v>0</v>
      </c>
      <c r="T58" s="2">
        <f t="shared" si="19"/>
        <v>1</v>
      </c>
      <c r="U58" s="2">
        <f t="shared" si="20"/>
        <v>3</v>
      </c>
      <c r="V58" s="39">
        <f>K58</f>
        <v>217</v>
      </c>
      <c r="W58" s="40" t="s">
        <v>730</v>
      </c>
    </row>
    <row r="59" spans="1:23">
      <c r="A59" s="19" t="s">
        <v>424</v>
      </c>
      <c r="B59" s="19" t="s">
        <v>14</v>
      </c>
      <c r="C59" s="44">
        <v>94</v>
      </c>
      <c r="D59" s="38">
        <v>64.538690476190482</v>
      </c>
      <c r="E59" s="38"/>
      <c r="F59" s="38">
        <v>60</v>
      </c>
      <c r="G59" s="39">
        <f t="shared" si="23"/>
        <v>64.538690476190482</v>
      </c>
      <c r="H59" s="2">
        <v>58</v>
      </c>
      <c r="I59" s="2"/>
      <c r="J59" s="37"/>
      <c r="K59" s="37">
        <f t="shared" si="13"/>
        <v>216.53869047619048</v>
      </c>
      <c r="L59" s="2">
        <f t="shared" si="14"/>
        <v>3</v>
      </c>
      <c r="M59" s="2"/>
      <c r="N59" s="40">
        <v>94</v>
      </c>
      <c r="O59" s="2"/>
      <c r="P59" s="2">
        <f t="shared" si="15"/>
        <v>1</v>
      </c>
      <c r="Q59" s="2">
        <f t="shared" si="16"/>
        <v>1</v>
      </c>
      <c r="R59" s="2">
        <f t="shared" si="17"/>
        <v>1</v>
      </c>
      <c r="S59" s="2">
        <f t="shared" si="18"/>
        <v>0</v>
      </c>
      <c r="T59" s="2">
        <f t="shared" si="19"/>
        <v>0</v>
      </c>
      <c r="U59" s="2">
        <f t="shared" si="20"/>
        <v>3</v>
      </c>
      <c r="V59" s="39">
        <f>K59</f>
        <v>216.53869047619048</v>
      </c>
      <c r="W59" s="40" t="s">
        <v>730</v>
      </c>
    </row>
    <row r="60" spans="1:23">
      <c r="A60" s="22" t="s">
        <v>450</v>
      </c>
      <c r="B60" s="20" t="s">
        <v>451</v>
      </c>
      <c r="C60" s="44">
        <v>66</v>
      </c>
      <c r="D60" s="38">
        <v>78.063492063492063</v>
      </c>
      <c r="E60" s="38"/>
      <c r="F60" s="38"/>
      <c r="G60" s="39">
        <f t="shared" si="23"/>
        <v>78.063492063492063</v>
      </c>
      <c r="H60" s="2">
        <v>37</v>
      </c>
      <c r="I60" s="2"/>
      <c r="J60" s="37">
        <v>73.333333333333329</v>
      </c>
      <c r="K60" s="37">
        <f t="shared" si="13"/>
        <v>254.39682539682539</v>
      </c>
      <c r="L60" s="2">
        <f t="shared" si="14"/>
        <v>4</v>
      </c>
      <c r="M60" s="2"/>
      <c r="N60" s="40">
        <v>80</v>
      </c>
      <c r="O60" s="2"/>
      <c r="P60" s="2">
        <f t="shared" si="15"/>
        <v>1</v>
      </c>
      <c r="Q60" s="2">
        <f t="shared" si="16"/>
        <v>1</v>
      </c>
      <c r="R60" s="2">
        <f t="shared" si="17"/>
        <v>0</v>
      </c>
      <c r="S60" s="2">
        <f t="shared" si="18"/>
        <v>0</v>
      </c>
      <c r="T60" s="2">
        <f t="shared" si="19"/>
        <v>1</v>
      </c>
      <c r="U60" s="2">
        <f t="shared" si="20"/>
        <v>3</v>
      </c>
      <c r="V60" s="37">
        <f>K60-MIN(G60:J60,C60)</f>
        <v>217.39682539682539</v>
      </c>
      <c r="W60" s="40" t="s">
        <v>730</v>
      </c>
    </row>
    <row r="61" spans="1:23">
      <c r="A61" s="24" t="s">
        <v>388</v>
      </c>
      <c r="B61" s="24" t="s">
        <v>186</v>
      </c>
      <c r="C61" s="44">
        <v>70</v>
      </c>
      <c r="D61" s="38">
        <v>56.086309523809518</v>
      </c>
      <c r="E61" s="38">
        <v>13</v>
      </c>
      <c r="F61" s="38">
        <v>35.333333333333336</v>
      </c>
      <c r="G61" s="39">
        <f t="shared" si="23"/>
        <v>56.086309523809518</v>
      </c>
      <c r="H61" s="2"/>
      <c r="I61" s="2"/>
      <c r="J61" s="37">
        <v>86.666666666666671</v>
      </c>
      <c r="K61" s="37">
        <f t="shared" si="13"/>
        <v>212.7529761904762</v>
      </c>
      <c r="L61" s="2">
        <f t="shared" si="14"/>
        <v>3</v>
      </c>
      <c r="M61" s="2"/>
      <c r="N61" s="2"/>
      <c r="O61" s="2"/>
      <c r="P61" s="2">
        <f t="shared" si="15"/>
        <v>1</v>
      </c>
      <c r="Q61" s="2">
        <f t="shared" si="16"/>
        <v>1</v>
      </c>
      <c r="R61" s="2">
        <f t="shared" si="17"/>
        <v>0</v>
      </c>
      <c r="S61" s="2">
        <f t="shared" si="18"/>
        <v>0</v>
      </c>
      <c r="T61" s="2">
        <f t="shared" si="19"/>
        <v>1</v>
      </c>
      <c r="U61" s="2">
        <f t="shared" si="20"/>
        <v>3</v>
      </c>
      <c r="V61" s="39">
        <f t="shared" ref="V61:V74" si="24">K61</f>
        <v>212.7529761904762</v>
      </c>
      <c r="W61" s="40" t="s">
        <v>730</v>
      </c>
    </row>
    <row r="62" spans="1:23">
      <c r="A62" s="19" t="s">
        <v>397</v>
      </c>
      <c r="B62" s="19" t="s">
        <v>398</v>
      </c>
      <c r="C62" s="44">
        <v>89</v>
      </c>
      <c r="D62" s="38"/>
      <c r="E62" s="38"/>
      <c r="F62" s="38"/>
      <c r="G62" s="39"/>
      <c r="H62" s="1">
        <v>41</v>
      </c>
      <c r="I62" s="1"/>
      <c r="J62" s="37">
        <v>72.5</v>
      </c>
      <c r="K62" s="37">
        <f t="shared" si="13"/>
        <v>202.5</v>
      </c>
      <c r="L62" s="2">
        <f t="shared" si="14"/>
        <v>3</v>
      </c>
      <c r="M62" s="1"/>
      <c r="N62" s="1"/>
      <c r="O62" s="1"/>
      <c r="P62" s="2">
        <f t="shared" si="15"/>
        <v>1</v>
      </c>
      <c r="Q62" s="2">
        <f t="shared" si="16"/>
        <v>0</v>
      </c>
      <c r="R62" s="2">
        <f t="shared" si="17"/>
        <v>1</v>
      </c>
      <c r="S62" s="2">
        <f t="shared" si="18"/>
        <v>0</v>
      </c>
      <c r="T62" s="2">
        <f t="shared" si="19"/>
        <v>1</v>
      </c>
      <c r="U62" s="2">
        <f t="shared" si="20"/>
        <v>3</v>
      </c>
      <c r="V62" s="39">
        <f t="shared" si="24"/>
        <v>202.5</v>
      </c>
      <c r="W62" s="40" t="s">
        <v>730</v>
      </c>
    </row>
    <row r="63" spans="1:23">
      <c r="A63" s="26" t="s">
        <v>392</v>
      </c>
      <c r="B63" s="24" t="s">
        <v>19</v>
      </c>
      <c r="C63" s="44">
        <v>85</v>
      </c>
      <c r="D63" s="38"/>
      <c r="E63" s="38"/>
      <c r="F63" s="38">
        <v>47</v>
      </c>
      <c r="G63" s="39">
        <f t="shared" ref="G63:G75" si="25">MAX(D63:F63)</f>
        <v>47</v>
      </c>
      <c r="H63" s="2"/>
      <c r="I63" s="2"/>
      <c r="J63" s="37">
        <v>66.666666666666671</v>
      </c>
      <c r="K63" s="37">
        <f t="shared" si="13"/>
        <v>198.66666666666669</v>
      </c>
      <c r="L63" s="2">
        <f t="shared" si="14"/>
        <v>3</v>
      </c>
      <c r="M63" s="2"/>
      <c r="N63" s="2"/>
      <c r="O63" s="2"/>
      <c r="P63" s="2">
        <f t="shared" si="15"/>
        <v>1</v>
      </c>
      <c r="Q63" s="2">
        <f t="shared" si="16"/>
        <v>1</v>
      </c>
      <c r="R63" s="2">
        <f t="shared" si="17"/>
        <v>0</v>
      </c>
      <c r="S63" s="2">
        <f t="shared" si="18"/>
        <v>0</v>
      </c>
      <c r="T63" s="2">
        <f t="shared" si="19"/>
        <v>1</v>
      </c>
      <c r="U63" s="2">
        <f t="shared" si="20"/>
        <v>3</v>
      </c>
      <c r="V63" s="39">
        <f t="shared" si="24"/>
        <v>198.66666666666669</v>
      </c>
      <c r="W63" s="40" t="s">
        <v>730</v>
      </c>
    </row>
    <row r="64" spans="1:23">
      <c r="A64" s="20" t="s">
        <v>410</v>
      </c>
      <c r="B64" s="20" t="s">
        <v>201</v>
      </c>
      <c r="C64" s="44">
        <v>72</v>
      </c>
      <c r="D64" s="38">
        <v>72.572420634920633</v>
      </c>
      <c r="E64" s="38">
        <v>13</v>
      </c>
      <c r="F64" s="38"/>
      <c r="G64" s="39">
        <f t="shared" si="25"/>
        <v>72.572420634920633</v>
      </c>
      <c r="H64" s="2">
        <v>52</v>
      </c>
      <c r="I64" s="2"/>
      <c r="J64" s="37"/>
      <c r="K64" s="37">
        <f t="shared" si="13"/>
        <v>196.57242063492063</v>
      </c>
      <c r="L64" s="2">
        <f t="shared" si="14"/>
        <v>3</v>
      </c>
      <c r="M64" s="2"/>
      <c r="N64" s="2"/>
      <c r="O64" s="2"/>
      <c r="P64" s="2">
        <f t="shared" si="15"/>
        <v>1</v>
      </c>
      <c r="Q64" s="2">
        <f t="shared" si="16"/>
        <v>1</v>
      </c>
      <c r="R64" s="2">
        <f t="shared" si="17"/>
        <v>1</v>
      </c>
      <c r="S64" s="2">
        <f t="shared" si="18"/>
        <v>0</v>
      </c>
      <c r="T64" s="2">
        <f t="shared" si="19"/>
        <v>0</v>
      </c>
      <c r="U64" s="2">
        <f t="shared" si="20"/>
        <v>3</v>
      </c>
      <c r="V64" s="39">
        <f t="shared" si="24"/>
        <v>196.57242063492063</v>
      </c>
      <c r="W64" s="40" t="s">
        <v>730</v>
      </c>
    </row>
    <row r="65" spans="1:24">
      <c r="A65" s="26" t="s">
        <v>442</v>
      </c>
      <c r="B65" s="24" t="s">
        <v>443</v>
      </c>
      <c r="C65" s="44">
        <v>94</v>
      </c>
      <c r="D65" s="38">
        <v>47.5</v>
      </c>
      <c r="E65" s="38">
        <v>32</v>
      </c>
      <c r="F65" s="38"/>
      <c r="G65" s="39">
        <f t="shared" si="25"/>
        <v>47.5</v>
      </c>
      <c r="H65" s="2"/>
      <c r="I65" s="2"/>
      <c r="J65" s="37">
        <v>52.5</v>
      </c>
      <c r="K65" s="37">
        <f t="shared" si="13"/>
        <v>194</v>
      </c>
      <c r="L65" s="2">
        <f t="shared" si="14"/>
        <v>3</v>
      </c>
      <c r="M65" s="2"/>
      <c r="N65" s="2"/>
      <c r="O65" s="2"/>
      <c r="P65" s="2">
        <f t="shared" si="15"/>
        <v>1</v>
      </c>
      <c r="Q65" s="2">
        <f t="shared" si="16"/>
        <v>1</v>
      </c>
      <c r="R65" s="2">
        <f t="shared" si="17"/>
        <v>0</v>
      </c>
      <c r="S65" s="2">
        <f t="shared" si="18"/>
        <v>0</v>
      </c>
      <c r="T65" s="41">
        <v>1</v>
      </c>
      <c r="U65" s="2">
        <f t="shared" si="20"/>
        <v>3</v>
      </c>
      <c r="V65" s="39">
        <f t="shared" si="24"/>
        <v>194</v>
      </c>
      <c r="W65" s="40" t="s">
        <v>730</v>
      </c>
    </row>
    <row r="66" spans="1:24">
      <c r="A66" s="1" t="s">
        <v>161</v>
      </c>
      <c r="B66" s="1" t="s">
        <v>50</v>
      </c>
      <c r="C66" s="44">
        <v>78</v>
      </c>
      <c r="D66" s="38"/>
      <c r="E66" s="38"/>
      <c r="F66" s="38">
        <v>43.5</v>
      </c>
      <c r="G66" s="39">
        <f t="shared" si="25"/>
        <v>43.5</v>
      </c>
      <c r="H66" s="2">
        <v>63</v>
      </c>
      <c r="I66" s="2"/>
      <c r="J66" s="37"/>
      <c r="K66" s="37">
        <f t="shared" ref="K66:K97" si="26">SUM(G66:J66,C66)</f>
        <v>184.5</v>
      </c>
      <c r="L66" s="2">
        <f t="shared" ref="L66:L97" si="27">COUNT(G66:J66,C66)</f>
        <v>3</v>
      </c>
      <c r="M66" s="2"/>
      <c r="N66" s="40">
        <v>90</v>
      </c>
      <c r="O66" s="2"/>
      <c r="P66" s="2">
        <f t="shared" ref="P66:P97" si="28">IF(C66&gt;=50,1,0)</f>
        <v>1</v>
      </c>
      <c r="Q66" s="2">
        <f t="shared" ref="Q66:Q97" si="29">IF(G66&gt;=35,1,0)</f>
        <v>1</v>
      </c>
      <c r="R66" s="2">
        <f t="shared" ref="R66:R97" si="30">IF(H66&gt;40,1,0)</f>
        <v>1</v>
      </c>
      <c r="S66" s="2">
        <f t="shared" ref="S66:S97" si="31">IF(I66&gt;=60,1,0)</f>
        <v>0</v>
      </c>
      <c r="T66" s="2">
        <f t="shared" ref="T66:T97" si="32">IF(J66&gt;=50,1,0)</f>
        <v>0</v>
      </c>
      <c r="U66" s="2">
        <f t="shared" ref="U66:U97" si="33">SUM(P66:T66)</f>
        <v>3</v>
      </c>
      <c r="V66" s="39">
        <f t="shared" si="24"/>
        <v>184.5</v>
      </c>
      <c r="W66" s="40" t="s">
        <v>730</v>
      </c>
    </row>
    <row r="67" spans="1:24">
      <c r="A67" s="62" t="s">
        <v>408</v>
      </c>
      <c r="B67" s="62" t="s">
        <v>409</v>
      </c>
      <c r="C67" s="44">
        <v>71</v>
      </c>
      <c r="D67" s="38"/>
      <c r="E67" s="38"/>
      <c r="F67" s="38">
        <v>44</v>
      </c>
      <c r="G67" s="39">
        <f t="shared" si="25"/>
        <v>44</v>
      </c>
      <c r="H67" s="2">
        <v>60</v>
      </c>
      <c r="I67" s="2"/>
      <c r="J67" s="37"/>
      <c r="K67" s="37">
        <f t="shared" si="26"/>
        <v>175</v>
      </c>
      <c r="L67" s="2">
        <f t="shared" si="27"/>
        <v>3</v>
      </c>
      <c r="M67" s="2"/>
      <c r="N67" s="2"/>
      <c r="O67" s="2"/>
      <c r="P67" s="2">
        <f t="shared" si="28"/>
        <v>1</v>
      </c>
      <c r="Q67" s="2">
        <f t="shared" si="29"/>
        <v>1</v>
      </c>
      <c r="R67" s="2">
        <f t="shared" si="30"/>
        <v>1</v>
      </c>
      <c r="S67" s="2">
        <f t="shared" si="31"/>
        <v>0</v>
      </c>
      <c r="T67" s="2">
        <f t="shared" si="32"/>
        <v>0</v>
      </c>
      <c r="U67" s="2">
        <f t="shared" si="33"/>
        <v>3</v>
      </c>
      <c r="V67" s="39">
        <f t="shared" si="24"/>
        <v>175</v>
      </c>
      <c r="W67" s="40" t="s">
        <v>730</v>
      </c>
      <c r="X67" s="2" t="s">
        <v>734</v>
      </c>
    </row>
    <row r="68" spans="1:24">
      <c r="A68" s="20" t="s">
        <v>422</v>
      </c>
      <c r="B68" s="20" t="s">
        <v>423</v>
      </c>
      <c r="C68" s="44">
        <v>60</v>
      </c>
      <c r="D68" s="38"/>
      <c r="E68" s="38"/>
      <c r="F68" s="38">
        <v>35</v>
      </c>
      <c r="G68" s="39">
        <f t="shared" si="25"/>
        <v>35</v>
      </c>
      <c r="H68" s="2">
        <v>47</v>
      </c>
      <c r="I68" s="2"/>
      <c r="J68" s="37"/>
      <c r="K68" s="37">
        <f t="shared" si="26"/>
        <v>142</v>
      </c>
      <c r="L68" s="2">
        <f t="shared" si="27"/>
        <v>3</v>
      </c>
      <c r="M68" s="2"/>
      <c r="N68" s="2"/>
      <c r="O68" s="2"/>
      <c r="P68" s="2">
        <f t="shared" si="28"/>
        <v>1</v>
      </c>
      <c r="Q68" s="2">
        <f t="shared" si="29"/>
        <v>1</v>
      </c>
      <c r="R68" s="2">
        <f t="shared" si="30"/>
        <v>1</v>
      </c>
      <c r="S68" s="2">
        <f t="shared" si="31"/>
        <v>0</v>
      </c>
      <c r="T68" s="2">
        <f t="shared" si="32"/>
        <v>0</v>
      </c>
      <c r="U68" s="2">
        <f t="shared" si="33"/>
        <v>3</v>
      </c>
      <c r="V68" s="39">
        <f t="shared" si="24"/>
        <v>142</v>
      </c>
      <c r="W68" s="40" t="s">
        <v>730</v>
      </c>
    </row>
    <row r="69" spans="1:24">
      <c r="A69" s="12" t="s">
        <v>73</v>
      </c>
      <c r="B69" s="6" t="s">
        <v>74</v>
      </c>
      <c r="C69" s="44">
        <v>91</v>
      </c>
      <c r="D69" s="38"/>
      <c r="E69" s="38"/>
      <c r="F69" s="38">
        <v>29</v>
      </c>
      <c r="G69" s="39">
        <f t="shared" si="25"/>
        <v>29</v>
      </c>
      <c r="H69" s="2"/>
      <c r="I69" s="2"/>
      <c r="J69" s="37">
        <v>72.5</v>
      </c>
      <c r="K69" s="37">
        <f t="shared" si="26"/>
        <v>192.5</v>
      </c>
      <c r="L69" s="2">
        <f t="shared" si="27"/>
        <v>3</v>
      </c>
      <c r="M69" s="2"/>
      <c r="N69" s="2"/>
      <c r="O69" s="2"/>
      <c r="P69" s="2">
        <f t="shared" si="28"/>
        <v>1</v>
      </c>
      <c r="Q69" s="2">
        <f t="shared" si="29"/>
        <v>0</v>
      </c>
      <c r="R69" s="2">
        <f t="shared" si="30"/>
        <v>0</v>
      </c>
      <c r="S69" s="2">
        <f t="shared" si="31"/>
        <v>0</v>
      </c>
      <c r="T69" s="2">
        <f t="shared" si="32"/>
        <v>1</v>
      </c>
      <c r="U69" s="2">
        <f t="shared" si="33"/>
        <v>2</v>
      </c>
      <c r="V69" s="39">
        <f t="shared" si="24"/>
        <v>192.5</v>
      </c>
      <c r="W69" s="41" t="s">
        <v>718</v>
      </c>
    </row>
    <row r="70" spans="1:24">
      <c r="A70" s="12" t="s">
        <v>70</v>
      </c>
      <c r="B70" s="6" t="s">
        <v>71</v>
      </c>
      <c r="C70" s="44">
        <v>82</v>
      </c>
      <c r="D70" s="38">
        <v>29.75</v>
      </c>
      <c r="E70" s="38"/>
      <c r="F70" s="38"/>
      <c r="G70" s="39">
        <f t="shared" si="25"/>
        <v>29.75</v>
      </c>
      <c r="H70" s="2"/>
      <c r="I70" s="2"/>
      <c r="J70" s="37">
        <v>76.666666666666671</v>
      </c>
      <c r="K70" s="37">
        <f t="shared" si="26"/>
        <v>188.41666666666669</v>
      </c>
      <c r="L70" s="2">
        <f t="shared" si="27"/>
        <v>3</v>
      </c>
      <c r="M70" s="2"/>
      <c r="N70" s="2"/>
      <c r="O70" s="2"/>
      <c r="P70" s="2">
        <f t="shared" si="28"/>
        <v>1</v>
      </c>
      <c r="Q70" s="2">
        <f t="shared" si="29"/>
        <v>0</v>
      </c>
      <c r="R70" s="2">
        <f t="shared" si="30"/>
        <v>0</v>
      </c>
      <c r="S70" s="2">
        <f t="shared" si="31"/>
        <v>0</v>
      </c>
      <c r="T70" s="2">
        <f t="shared" si="32"/>
        <v>1</v>
      </c>
      <c r="U70" s="2">
        <f t="shared" si="33"/>
        <v>2</v>
      </c>
      <c r="V70" s="39">
        <f t="shared" si="24"/>
        <v>188.41666666666669</v>
      </c>
      <c r="W70" s="41" t="s">
        <v>718</v>
      </c>
    </row>
    <row r="71" spans="1:24">
      <c r="A71" s="24" t="s">
        <v>434</v>
      </c>
      <c r="B71" s="24" t="s">
        <v>24</v>
      </c>
      <c r="C71" s="44">
        <v>80</v>
      </c>
      <c r="D71" s="38">
        <v>59.508928571428569</v>
      </c>
      <c r="E71" s="38">
        <v>21</v>
      </c>
      <c r="F71" s="38"/>
      <c r="G71" s="39">
        <f t="shared" si="25"/>
        <v>59.508928571428569</v>
      </c>
      <c r="H71" s="2"/>
      <c r="I71" s="2"/>
      <c r="J71" s="65">
        <v>72</v>
      </c>
      <c r="K71" s="37">
        <f t="shared" si="26"/>
        <v>211.50892857142856</v>
      </c>
      <c r="L71" s="2">
        <f t="shared" si="27"/>
        <v>3</v>
      </c>
      <c r="M71" s="2"/>
      <c r="N71" s="2"/>
      <c r="O71" s="40">
        <v>85</v>
      </c>
      <c r="P71" s="2">
        <f t="shared" si="28"/>
        <v>1</v>
      </c>
      <c r="Q71" s="2">
        <f t="shared" si="29"/>
        <v>1</v>
      </c>
      <c r="R71" s="2">
        <f t="shared" si="30"/>
        <v>0</v>
      </c>
      <c r="S71" s="2">
        <f t="shared" si="31"/>
        <v>0</v>
      </c>
      <c r="T71" s="2">
        <f t="shared" si="32"/>
        <v>1</v>
      </c>
      <c r="U71" s="2">
        <f t="shared" si="33"/>
        <v>3</v>
      </c>
      <c r="V71" s="39">
        <f t="shared" si="24"/>
        <v>211.50892857142856</v>
      </c>
      <c r="W71" s="40" t="s">
        <v>730</v>
      </c>
    </row>
    <row r="72" spans="1:24">
      <c r="A72" s="24" t="s">
        <v>374</v>
      </c>
      <c r="B72" s="24" t="s">
        <v>192</v>
      </c>
      <c r="C72" s="44">
        <v>49</v>
      </c>
      <c r="D72" s="38">
        <v>43.080357142857139</v>
      </c>
      <c r="E72" s="38">
        <v>8</v>
      </c>
      <c r="F72" s="38"/>
      <c r="G72" s="39">
        <f t="shared" si="25"/>
        <v>43.080357142857139</v>
      </c>
      <c r="H72" s="2"/>
      <c r="I72" s="2">
        <v>85</v>
      </c>
      <c r="J72" s="37"/>
      <c r="K72" s="37">
        <f t="shared" si="26"/>
        <v>177.08035714285714</v>
      </c>
      <c r="L72" s="2">
        <f t="shared" si="27"/>
        <v>3</v>
      </c>
      <c r="M72" s="2"/>
      <c r="N72" s="2"/>
      <c r="O72" s="2"/>
      <c r="P72" s="2">
        <f t="shared" si="28"/>
        <v>0</v>
      </c>
      <c r="Q72" s="2">
        <f t="shared" si="29"/>
        <v>1</v>
      </c>
      <c r="R72" s="2">
        <f t="shared" si="30"/>
        <v>0</v>
      </c>
      <c r="S72" s="2">
        <f t="shared" si="31"/>
        <v>1</v>
      </c>
      <c r="T72" s="2">
        <f t="shared" si="32"/>
        <v>0</v>
      </c>
      <c r="U72" s="2">
        <f t="shared" si="33"/>
        <v>2</v>
      </c>
      <c r="V72" s="39">
        <f t="shared" si="24"/>
        <v>177.08035714285714</v>
      </c>
      <c r="W72" s="41" t="s">
        <v>718</v>
      </c>
    </row>
    <row r="73" spans="1:24">
      <c r="A73" s="19" t="s">
        <v>381</v>
      </c>
      <c r="B73" s="19" t="s">
        <v>245</v>
      </c>
      <c r="C73" s="44">
        <v>66</v>
      </c>
      <c r="D73" s="38"/>
      <c r="E73" s="38"/>
      <c r="F73" s="38">
        <v>27.333333333333332</v>
      </c>
      <c r="G73" s="39">
        <f t="shared" si="25"/>
        <v>27.333333333333332</v>
      </c>
      <c r="H73" s="2"/>
      <c r="I73" s="2"/>
      <c r="J73" s="37">
        <v>83.333333333333329</v>
      </c>
      <c r="K73" s="37">
        <f t="shared" si="26"/>
        <v>176.66666666666666</v>
      </c>
      <c r="L73" s="2">
        <f t="shared" si="27"/>
        <v>3</v>
      </c>
      <c r="M73" s="2"/>
      <c r="N73" s="2"/>
      <c r="O73" s="2"/>
      <c r="P73" s="2">
        <f t="shared" si="28"/>
        <v>1</v>
      </c>
      <c r="Q73" s="2">
        <f t="shared" si="29"/>
        <v>0</v>
      </c>
      <c r="R73" s="2">
        <f t="shared" si="30"/>
        <v>0</v>
      </c>
      <c r="S73" s="2">
        <f t="shared" si="31"/>
        <v>0</v>
      </c>
      <c r="T73" s="2">
        <f t="shared" si="32"/>
        <v>1</v>
      </c>
      <c r="U73" s="2">
        <f t="shared" si="33"/>
        <v>2</v>
      </c>
      <c r="V73" s="39">
        <f t="shared" si="24"/>
        <v>176.66666666666666</v>
      </c>
      <c r="W73" s="41" t="s">
        <v>718</v>
      </c>
    </row>
    <row r="74" spans="1:24">
      <c r="A74" s="1" t="s">
        <v>139</v>
      </c>
      <c r="B74" s="1" t="s">
        <v>140</v>
      </c>
      <c r="C74" s="44">
        <v>18</v>
      </c>
      <c r="D74" s="38"/>
      <c r="E74" s="38">
        <v>43</v>
      </c>
      <c r="F74" s="38"/>
      <c r="G74" s="39">
        <f t="shared" si="25"/>
        <v>43</v>
      </c>
      <c r="H74" s="2"/>
      <c r="I74" s="2"/>
      <c r="J74" s="37">
        <v>97.5</v>
      </c>
      <c r="K74" s="37">
        <f t="shared" si="26"/>
        <v>158.5</v>
      </c>
      <c r="L74" s="2">
        <f t="shared" si="27"/>
        <v>3</v>
      </c>
      <c r="M74" s="2"/>
      <c r="N74" s="2"/>
      <c r="O74" s="2"/>
      <c r="P74" s="2">
        <f t="shared" si="28"/>
        <v>0</v>
      </c>
      <c r="Q74" s="2">
        <f t="shared" si="29"/>
        <v>1</v>
      </c>
      <c r="R74" s="2">
        <f t="shared" si="30"/>
        <v>0</v>
      </c>
      <c r="S74" s="2">
        <f t="shared" si="31"/>
        <v>0</v>
      </c>
      <c r="T74" s="2">
        <f t="shared" si="32"/>
        <v>1</v>
      </c>
      <c r="U74" s="2">
        <f t="shared" si="33"/>
        <v>2</v>
      </c>
      <c r="V74" s="39">
        <f t="shared" si="24"/>
        <v>158.5</v>
      </c>
      <c r="W74" s="53" t="s">
        <v>719</v>
      </c>
    </row>
    <row r="75" spans="1:24">
      <c r="A75" s="12" t="s">
        <v>25</v>
      </c>
      <c r="B75" s="6" t="s">
        <v>14</v>
      </c>
      <c r="C75" s="44">
        <v>0</v>
      </c>
      <c r="D75" s="38">
        <v>48.660714285714285</v>
      </c>
      <c r="E75" s="38"/>
      <c r="F75" s="38"/>
      <c r="G75" s="39">
        <f t="shared" si="25"/>
        <v>48.660714285714285</v>
      </c>
      <c r="H75" s="2">
        <v>62</v>
      </c>
      <c r="I75" s="2">
        <v>47</v>
      </c>
      <c r="J75" s="37"/>
      <c r="K75" s="37">
        <f t="shared" si="26"/>
        <v>157.66071428571428</v>
      </c>
      <c r="L75" s="2">
        <f t="shared" si="27"/>
        <v>4</v>
      </c>
      <c r="M75" s="2"/>
      <c r="N75" s="2"/>
      <c r="O75" s="2"/>
      <c r="P75" s="2">
        <f t="shared" si="28"/>
        <v>0</v>
      </c>
      <c r="Q75" s="2">
        <f t="shared" si="29"/>
        <v>1</v>
      </c>
      <c r="R75" s="2">
        <f t="shared" si="30"/>
        <v>1</v>
      </c>
      <c r="S75" s="2">
        <f t="shared" si="31"/>
        <v>0</v>
      </c>
      <c r="T75" s="2">
        <f t="shared" si="32"/>
        <v>0</v>
      </c>
      <c r="U75" s="2">
        <f t="shared" si="33"/>
        <v>2</v>
      </c>
      <c r="V75" s="37">
        <f>K75-MIN(G75:J75,C75)</f>
        <v>157.66071428571428</v>
      </c>
      <c r="W75" s="41" t="s">
        <v>718</v>
      </c>
    </row>
    <row r="76" spans="1:24">
      <c r="A76" s="4" t="s">
        <v>148</v>
      </c>
      <c r="B76" s="4" t="s">
        <v>112</v>
      </c>
      <c r="C76" s="44">
        <v>64</v>
      </c>
      <c r="D76" s="38"/>
      <c r="E76" s="38"/>
      <c r="F76" s="38"/>
      <c r="G76" s="39"/>
      <c r="H76" s="2">
        <v>27</v>
      </c>
      <c r="I76" s="2">
        <v>66</v>
      </c>
      <c r="J76" s="37"/>
      <c r="K76" s="37">
        <f t="shared" si="26"/>
        <v>157</v>
      </c>
      <c r="L76" s="2">
        <f t="shared" si="27"/>
        <v>3</v>
      </c>
      <c r="M76" s="2"/>
      <c r="N76" s="2"/>
      <c r="O76" s="2"/>
      <c r="P76" s="2">
        <f t="shared" si="28"/>
        <v>1</v>
      </c>
      <c r="Q76" s="2">
        <f t="shared" si="29"/>
        <v>0</v>
      </c>
      <c r="R76" s="2">
        <f t="shared" si="30"/>
        <v>0</v>
      </c>
      <c r="S76" s="2">
        <f t="shared" si="31"/>
        <v>1</v>
      </c>
      <c r="T76" s="2">
        <f t="shared" si="32"/>
        <v>0</v>
      </c>
      <c r="U76" s="2">
        <f t="shared" si="33"/>
        <v>2</v>
      </c>
      <c r="V76" s="39">
        <f t="shared" ref="V76:V82" si="34">K76</f>
        <v>157</v>
      </c>
      <c r="W76" s="53" t="s">
        <v>719</v>
      </c>
    </row>
    <row r="77" spans="1:24">
      <c r="A77" s="1" t="s">
        <v>153</v>
      </c>
      <c r="B77" s="1" t="s">
        <v>14</v>
      </c>
      <c r="C77" s="44">
        <v>68</v>
      </c>
      <c r="D77" s="38"/>
      <c r="E77" s="38"/>
      <c r="F77" s="38">
        <v>23</v>
      </c>
      <c r="G77" s="39">
        <f>MAX(D77:F77)</f>
        <v>23</v>
      </c>
      <c r="H77" s="2">
        <v>43</v>
      </c>
      <c r="I77" s="2">
        <v>22</v>
      </c>
      <c r="J77" s="37"/>
      <c r="K77" s="37">
        <f t="shared" si="26"/>
        <v>156</v>
      </c>
      <c r="L77" s="2">
        <f t="shared" si="27"/>
        <v>4</v>
      </c>
      <c r="M77" s="2"/>
      <c r="N77" s="40">
        <v>85</v>
      </c>
      <c r="O77" s="2"/>
      <c r="P77" s="2">
        <f t="shared" si="28"/>
        <v>1</v>
      </c>
      <c r="Q77" s="2">
        <f t="shared" si="29"/>
        <v>0</v>
      </c>
      <c r="R77" s="2">
        <f t="shared" si="30"/>
        <v>1</v>
      </c>
      <c r="S77" s="2">
        <f t="shared" si="31"/>
        <v>0</v>
      </c>
      <c r="T77" s="2">
        <f t="shared" si="32"/>
        <v>0</v>
      </c>
      <c r="U77" s="2">
        <f t="shared" si="33"/>
        <v>2</v>
      </c>
      <c r="V77" s="39">
        <f t="shared" si="34"/>
        <v>156</v>
      </c>
      <c r="W77" s="41" t="s">
        <v>718</v>
      </c>
    </row>
    <row r="78" spans="1:24">
      <c r="A78" s="23" t="s">
        <v>418</v>
      </c>
      <c r="B78" s="19" t="s">
        <v>419</v>
      </c>
      <c r="C78" s="44">
        <v>79</v>
      </c>
      <c r="D78" s="38">
        <v>75.064484126984127</v>
      </c>
      <c r="E78" s="38"/>
      <c r="F78" s="38"/>
      <c r="G78" s="39">
        <f>MAX(D78:F78)</f>
        <v>75.064484126984127</v>
      </c>
      <c r="H78" s="2"/>
      <c r="I78" s="2"/>
      <c r="J78" s="37"/>
      <c r="K78" s="37">
        <f t="shared" si="26"/>
        <v>154.06448412698413</v>
      </c>
      <c r="L78" s="2">
        <f t="shared" si="27"/>
        <v>2</v>
      </c>
      <c r="M78" s="2"/>
      <c r="N78" s="2"/>
      <c r="O78" s="2"/>
      <c r="P78" s="2">
        <f t="shared" si="28"/>
        <v>1</v>
      </c>
      <c r="Q78" s="2">
        <f t="shared" si="29"/>
        <v>1</v>
      </c>
      <c r="R78" s="2">
        <f t="shared" si="30"/>
        <v>0</v>
      </c>
      <c r="S78" s="2">
        <f t="shared" si="31"/>
        <v>0</v>
      </c>
      <c r="T78" s="2">
        <f t="shared" si="32"/>
        <v>0</v>
      </c>
      <c r="U78" s="2">
        <f t="shared" si="33"/>
        <v>2</v>
      </c>
      <c r="V78" s="39">
        <f t="shared" si="34"/>
        <v>154.06448412698413</v>
      </c>
      <c r="W78" s="41" t="s">
        <v>718</v>
      </c>
    </row>
    <row r="79" spans="1:24">
      <c r="A79" s="1" t="s">
        <v>154</v>
      </c>
      <c r="B79" s="1" t="s">
        <v>155</v>
      </c>
      <c r="C79" s="44">
        <v>79</v>
      </c>
      <c r="D79" s="38"/>
      <c r="E79" s="38"/>
      <c r="F79" s="38"/>
      <c r="G79" s="39"/>
      <c r="H79" s="2">
        <v>75</v>
      </c>
      <c r="I79" s="2"/>
      <c r="J79" s="65">
        <v>97</v>
      </c>
      <c r="K79" s="37">
        <f t="shared" si="26"/>
        <v>251</v>
      </c>
      <c r="L79" s="2">
        <f t="shared" si="27"/>
        <v>3</v>
      </c>
      <c r="M79" s="2"/>
      <c r="N79" s="2"/>
      <c r="O79" s="2"/>
      <c r="P79" s="2">
        <f t="shared" si="28"/>
        <v>1</v>
      </c>
      <c r="Q79" s="2">
        <f t="shared" si="29"/>
        <v>0</v>
      </c>
      <c r="R79" s="2">
        <f t="shared" si="30"/>
        <v>1</v>
      </c>
      <c r="S79" s="2">
        <f t="shared" si="31"/>
        <v>0</v>
      </c>
      <c r="T79" s="2">
        <f t="shared" si="32"/>
        <v>1</v>
      </c>
      <c r="U79" s="2">
        <f t="shared" si="33"/>
        <v>3</v>
      </c>
      <c r="V79" s="39">
        <f t="shared" si="34"/>
        <v>251</v>
      </c>
      <c r="W79" s="40" t="s">
        <v>730</v>
      </c>
    </row>
    <row r="80" spans="1:24">
      <c r="A80" s="24" t="s">
        <v>411</v>
      </c>
      <c r="B80" s="24" t="s">
        <v>412</v>
      </c>
      <c r="C80" s="44">
        <v>88</v>
      </c>
      <c r="D80" s="38">
        <v>54.270833333333329</v>
      </c>
      <c r="E80" s="38"/>
      <c r="F80" s="38"/>
      <c r="G80" s="39">
        <f t="shared" ref="G80:G89" si="35">MAX(D80:F80)</f>
        <v>54.270833333333329</v>
      </c>
      <c r="H80" s="2">
        <v>11</v>
      </c>
      <c r="I80" s="2"/>
      <c r="J80" s="37"/>
      <c r="K80" s="37">
        <f t="shared" si="26"/>
        <v>153.27083333333331</v>
      </c>
      <c r="L80" s="2">
        <f t="shared" si="27"/>
        <v>3</v>
      </c>
      <c r="M80" s="2"/>
      <c r="N80" s="2"/>
      <c r="O80" s="2"/>
      <c r="P80" s="2">
        <f t="shared" si="28"/>
        <v>1</v>
      </c>
      <c r="Q80" s="2">
        <f t="shared" si="29"/>
        <v>1</v>
      </c>
      <c r="R80" s="2">
        <f t="shared" si="30"/>
        <v>0</v>
      </c>
      <c r="S80" s="2">
        <f t="shared" si="31"/>
        <v>0</v>
      </c>
      <c r="T80" s="2">
        <f t="shared" si="32"/>
        <v>0</v>
      </c>
      <c r="U80" s="2">
        <f t="shared" si="33"/>
        <v>2</v>
      </c>
      <c r="V80" s="39">
        <f t="shared" si="34"/>
        <v>153.27083333333331</v>
      </c>
      <c r="W80" s="41" t="s">
        <v>718</v>
      </c>
    </row>
    <row r="81" spans="1:23">
      <c r="A81" s="24" t="s">
        <v>426</v>
      </c>
      <c r="B81" s="24" t="s">
        <v>52</v>
      </c>
      <c r="C81" s="44">
        <v>60</v>
      </c>
      <c r="D81" s="38"/>
      <c r="E81" s="38"/>
      <c r="F81" s="38">
        <v>25.5</v>
      </c>
      <c r="G81" s="39">
        <f t="shared" si="35"/>
        <v>25.5</v>
      </c>
      <c r="H81" s="2"/>
      <c r="I81" s="2"/>
      <c r="J81" s="37">
        <v>57.772500000000001</v>
      </c>
      <c r="K81" s="37">
        <f t="shared" si="26"/>
        <v>143.27250000000001</v>
      </c>
      <c r="L81" s="2">
        <f t="shared" si="27"/>
        <v>3</v>
      </c>
      <c r="M81" s="2"/>
      <c r="N81" s="2"/>
      <c r="O81" s="2"/>
      <c r="P81" s="2">
        <f t="shared" si="28"/>
        <v>1</v>
      </c>
      <c r="Q81" s="2">
        <f t="shared" si="29"/>
        <v>0</v>
      </c>
      <c r="R81" s="2">
        <f t="shared" si="30"/>
        <v>0</v>
      </c>
      <c r="S81" s="2">
        <f t="shared" si="31"/>
        <v>0</v>
      </c>
      <c r="T81" s="2">
        <f t="shared" si="32"/>
        <v>1</v>
      </c>
      <c r="U81" s="2">
        <f t="shared" si="33"/>
        <v>2</v>
      </c>
      <c r="V81" s="39">
        <f t="shared" si="34"/>
        <v>143.27250000000001</v>
      </c>
      <c r="W81" s="41" t="s">
        <v>718</v>
      </c>
    </row>
    <row r="82" spans="1:23">
      <c r="A82" s="24" t="s">
        <v>431</v>
      </c>
      <c r="B82" s="24" t="s">
        <v>155</v>
      </c>
      <c r="C82" s="44">
        <v>89</v>
      </c>
      <c r="D82" s="38"/>
      <c r="E82" s="38"/>
      <c r="F82" s="38">
        <v>50.666666666666671</v>
      </c>
      <c r="G82" s="39">
        <f t="shared" si="35"/>
        <v>50.666666666666671</v>
      </c>
      <c r="H82" s="2"/>
      <c r="I82" s="2"/>
      <c r="J82" s="37"/>
      <c r="K82" s="37">
        <f t="shared" si="26"/>
        <v>139.66666666666669</v>
      </c>
      <c r="L82" s="2">
        <f t="shared" si="27"/>
        <v>2</v>
      </c>
      <c r="M82" s="2"/>
      <c r="N82" s="2"/>
      <c r="O82" s="40">
        <v>85</v>
      </c>
      <c r="P82" s="2">
        <f t="shared" si="28"/>
        <v>1</v>
      </c>
      <c r="Q82" s="2">
        <f t="shared" si="29"/>
        <v>1</v>
      </c>
      <c r="R82" s="2">
        <f t="shared" si="30"/>
        <v>0</v>
      </c>
      <c r="S82" s="2">
        <f t="shared" si="31"/>
        <v>0</v>
      </c>
      <c r="T82" s="2">
        <f t="shared" si="32"/>
        <v>0</v>
      </c>
      <c r="U82" s="2">
        <f t="shared" si="33"/>
        <v>2</v>
      </c>
      <c r="V82" s="39">
        <f t="shared" si="34"/>
        <v>139.66666666666669</v>
      </c>
      <c r="W82" s="53" t="s">
        <v>719</v>
      </c>
    </row>
    <row r="83" spans="1:23">
      <c r="A83" s="19" t="s">
        <v>298</v>
      </c>
      <c r="B83" s="19" t="s">
        <v>128</v>
      </c>
      <c r="C83" s="44">
        <v>64</v>
      </c>
      <c r="D83" s="38"/>
      <c r="E83" s="38"/>
      <c r="F83" s="38">
        <v>11.5</v>
      </c>
      <c r="G83" s="39">
        <f t="shared" si="35"/>
        <v>11.5</v>
      </c>
      <c r="H83" s="2">
        <v>15</v>
      </c>
      <c r="I83" s="2"/>
      <c r="J83" s="37">
        <v>53.333333333333336</v>
      </c>
      <c r="K83" s="37">
        <f t="shared" si="26"/>
        <v>143.83333333333334</v>
      </c>
      <c r="L83" s="2">
        <f t="shared" si="27"/>
        <v>4</v>
      </c>
      <c r="M83" s="2"/>
      <c r="N83" s="2"/>
      <c r="O83" s="2">
        <v>38</v>
      </c>
      <c r="P83" s="2">
        <f t="shared" si="28"/>
        <v>1</v>
      </c>
      <c r="Q83" s="2">
        <f t="shared" si="29"/>
        <v>0</v>
      </c>
      <c r="R83" s="2">
        <f t="shared" si="30"/>
        <v>0</v>
      </c>
      <c r="S83" s="2">
        <f t="shared" si="31"/>
        <v>0</v>
      </c>
      <c r="T83" s="2">
        <f t="shared" si="32"/>
        <v>1</v>
      </c>
      <c r="U83" s="2">
        <f t="shared" si="33"/>
        <v>2</v>
      </c>
      <c r="V83" s="37">
        <f>K83-MIN(G83:J83,C83)</f>
        <v>132.33333333333334</v>
      </c>
      <c r="W83" s="41" t="s">
        <v>718</v>
      </c>
    </row>
    <row r="84" spans="1:23">
      <c r="A84" s="19" t="s">
        <v>447</v>
      </c>
      <c r="B84" s="19" t="s">
        <v>297</v>
      </c>
      <c r="C84" s="66">
        <v>89</v>
      </c>
      <c r="D84" s="38">
        <v>49.375</v>
      </c>
      <c r="E84" s="38">
        <v>9</v>
      </c>
      <c r="F84" s="38"/>
      <c r="G84" s="39">
        <f t="shared" si="35"/>
        <v>49.375</v>
      </c>
      <c r="H84" s="2">
        <v>65</v>
      </c>
      <c r="I84" s="2"/>
      <c r="J84" s="37"/>
      <c r="K84" s="37">
        <f t="shared" si="26"/>
        <v>203.375</v>
      </c>
      <c r="L84" s="2">
        <f t="shared" si="27"/>
        <v>3</v>
      </c>
      <c r="M84" s="2"/>
      <c r="N84" s="2"/>
      <c r="O84" s="2">
        <v>26</v>
      </c>
      <c r="P84" s="2">
        <f t="shared" si="28"/>
        <v>1</v>
      </c>
      <c r="Q84" s="2">
        <f t="shared" si="29"/>
        <v>1</v>
      </c>
      <c r="R84" s="2">
        <f t="shared" si="30"/>
        <v>1</v>
      </c>
      <c r="S84" s="2">
        <f t="shared" si="31"/>
        <v>0</v>
      </c>
      <c r="T84" s="2">
        <f t="shared" si="32"/>
        <v>0</v>
      </c>
      <c r="U84" s="2">
        <f t="shared" si="33"/>
        <v>3</v>
      </c>
      <c r="V84" s="39">
        <f t="shared" ref="V84:V90" si="36">K84</f>
        <v>203.375</v>
      </c>
      <c r="W84" s="40" t="s">
        <v>730</v>
      </c>
    </row>
    <row r="85" spans="1:23">
      <c r="A85" s="12" t="s">
        <v>26</v>
      </c>
      <c r="B85" s="6" t="s">
        <v>27</v>
      </c>
      <c r="C85" s="44">
        <v>69</v>
      </c>
      <c r="D85" s="38">
        <v>29.513888888888889</v>
      </c>
      <c r="E85" s="38"/>
      <c r="F85" s="38"/>
      <c r="G85" s="39">
        <f t="shared" si="35"/>
        <v>29.513888888888889</v>
      </c>
      <c r="H85" s="1"/>
      <c r="I85" s="1">
        <v>46</v>
      </c>
      <c r="J85" s="39"/>
      <c r="K85" s="37">
        <f t="shared" si="26"/>
        <v>144.51388888888889</v>
      </c>
      <c r="L85" s="2">
        <f t="shared" si="27"/>
        <v>3</v>
      </c>
      <c r="M85" s="1"/>
      <c r="N85" s="1"/>
      <c r="O85" s="1"/>
      <c r="P85" s="2">
        <f t="shared" si="28"/>
        <v>1</v>
      </c>
      <c r="Q85" s="2">
        <f t="shared" si="29"/>
        <v>0</v>
      </c>
      <c r="R85" s="2">
        <f t="shared" si="30"/>
        <v>0</v>
      </c>
      <c r="S85" s="2">
        <f t="shared" si="31"/>
        <v>0</v>
      </c>
      <c r="T85" s="2">
        <f t="shared" si="32"/>
        <v>0</v>
      </c>
      <c r="U85" s="2">
        <f t="shared" si="33"/>
        <v>1</v>
      </c>
      <c r="V85" s="39">
        <f t="shared" si="36"/>
        <v>144.51388888888889</v>
      </c>
      <c r="W85" s="2"/>
    </row>
    <row r="86" spans="1:23">
      <c r="A86" s="23" t="s">
        <v>391</v>
      </c>
      <c r="B86" s="19" t="s">
        <v>126</v>
      </c>
      <c r="C86" s="44">
        <v>87</v>
      </c>
      <c r="D86" s="38">
        <v>10.625</v>
      </c>
      <c r="E86" s="38"/>
      <c r="F86" s="38">
        <v>27.5</v>
      </c>
      <c r="G86" s="39">
        <f t="shared" si="35"/>
        <v>27.5</v>
      </c>
      <c r="H86" s="2">
        <v>29</v>
      </c>
      <c r="I86" s="2"/>
      <c r="J86" s="37"/>
      <c r="K86" s="37">
        <f t="shared" si="26"/>
        <v>143.5</v>
      </c>
      <c r="L86" s="2">
        <f t="shared" si="27"/>
        <v>3</v>
      </c>
      <c r="M86" s="2"/>
      <c r="N86" s="2"/>
      <c r="O86" s="2"/>
      <c r="P86" s="2">
        <f t="shared" si="28"/>
        <v>1</v>
      </c>
      <c r="Q86" s="2">
        <f t="shared" si="29"/>
        <v>0</v>
      </c>
      <c r="R86" s="2">
        <f t="shared" si="30"/>
        <v>0</v>
      </c>
      <c r="S86" s="2">
        <f t="shared" si="31"/>
        <v>0</v>
      </c>
      <c r="T86" s="2">
        <f t="shared" si="32"/>
        <v>0</v>
      </c>
      <c r="U86" s="2">
        <f t="shared" si="33"/>
        <v>1</v>
      </c>
      <c r="V86" s="39">
        <f t="shared" si="36"/>
        <v>143.5</v>
      </c>
      <c r="W86" s="2"/>
    </row>
    <row r="87" spans="1:23">
      <c r="A87" s="12" t="s">
        <v>69</v>
      </c>
      <c r="B87" s="6" t="s">
        <v>18</v>
      </c>
      <c r="C87" s="44">
        <v>73</v>
      </c>
      <c r="D87" s="38"/>
      <c r="E87" s="38"/>
      <c r="F87" s="38">
        <v>33.5</v>
      </c>
      <c r="G87" s="39">
        <f t="shared" si="35"/>
        <v>33.5</v>
      </c>
      <c r="H87" s="2"/>
      <c r="I87" s="2"/>
      <c r="J87" s="37">
        <v>36.362499999999997</v>
      </c>
      <c r="K87" s="37">
        <f t="shared" si="26"/>
        <v>142.86250000000001</v>
      </c>
      <c r="L87" s="2">
        <f t="shared" si="27"/>
        <v>3</v>
      </c>
      <c r="M87" s="2"/>
      <c r="N87" s="2"/>
      <c r="O87" s="2"/>
      <c r="P87" s="2">
        <f t="shared" si="28"/>
        <v>1</v>
      </c>
      <c r="Q87" s="2">
        <f t="shared" si="29"/>
        <v>0</v>
      </c>
      <c r="R87" s="2">
        <f t="shared" si="30"/>
        <v>0</v>
      </c>
      <c r="S87" s="2">
        <f t="shared" si="31"/>
        <v>0</v>
      </c>
      <c r="T87" s="2">
        <f t="shared" si="32"/>
        <v>0</v>
      </c>
      <c r="U87" s="2">
        <f t="shared" si="33"/>
        <v>1</v>
      </c>
      <c r="V87" s="39">
        <f t="shared" si="36"/>
        <v>142.86250000000001</v>
      </c>
      <c r="W87" s="53" t="s">
        <v>719</v>
      </c>
    </row>
    <row r="88" spans="1:23">
      <c r="A88" s="12" t="s">
        <v>51</v>
      </c>
      <c r="B88" s="6" t="s">
        <v>52</v>
      </c>
      <c r="C88" s="44">
        <v>33</v>
      </c>
      <c r="D88" s="38">
        <v>16.5625</v>
      </c>
      <c r="E88" s="38">
        <v>6</v>
      </c>
      <c r="F88" s="38">
        <v>22</v>
      </c>
      <c r="G88" s="39">
        <f t="shared" si="35"/>
        <v>22</v>
      </c>
      <c r="H88" s="2"/>
      <c r="I88" s="2"/>
      <c r="J88" s="37">
        <v>86.666666666666671</v>
      </c>
      <c r="K88" s="37">
        <f t="shared" si="26"/>
        <v>141.66666666666669</v>
      </c>
      <c r="L88" s="2">
        <f t="shared" si="27"/>
        <v>3</v>
      </c>
      <c r="M88" s="2"/>
      <c r="N88" s="2"/>
      <c r="O88" s="2"/>
      <c r="P88" s="2">
        <f t="shared" si="28"/>
        <v>0</v>
      </c>
      <c r="Q88" s="2">
        <f t="shared" si="29"/>
        <v>0</v>
      </c>
      <c r="R88" s="2">
        <f t="shared" si="30"/>
        <v>0</v>
      </c>
      <c r="S88" s="2">
        <f t="shared" si="31"/>
        <v>0</v>
      </c>
      <c r="T88" s="2">
        <f t="shared" si="32"/>
        <v>1</v>
      </c>
      <c r="U88" s="2">
        <f t="shared" si="33"/>
        <v>1</v>
      </c>
      <c r="V88" s="39">
        <f t="shared" si="36"/>
        <v>141.66666666666669</v>
      </c>
      <c r="W88" s="2"/>
    </row>
    <row r="89" spans="1:23">
      <c r="A89" s="1" t="s">
        <v>136</v>
      </c>
      <c r="B89" s="1" t="s">
        <v>93</v>
      </c>
      <c r="C89" s="44">
        <v>68</v>
      </c>
      <c r="D89" s="38"/>
      <c r="E89" s="38"/>
      <c r="F89" s="38">
        <v>32</v>
      </c>
      <c r="G89" s="39">
        <f t="shared" si="35"/>
        <v>32</v>
      </c>
      <c r="H89" s="2"/>
      <c r="I89" s="2"/>
      <c r="J89" s="37">
        <v>37.5</v>
      </c>
      <c r="K89" s="37">
        <f t="shared" si="26"/>
        <v>137.5</v>
      </c>
      <c r="L89" s="2">
        <f t="shared" si="27"/>
        <v>3</v>
      </c>
      <c r="M89" s="2"/>
      <c r="N89" s="2"/>
      <c r="O89" s="2"/>
      <c r="P89" s="2">
        <f t="shared" si="28"/>
        <v>1</v>
      </c>
      <c r="Q89" s="2">
        <f t="shared" si="29"/>
        <v>0</v>
      </c>
      <c r="R89" s="2">
        <f t="shared" si="30"/>
        <v>0</v>
      </c>
      <c r="S89" s="2">
        <f t="shared" si="31"/>
        <v>0</v>
      </c>
      <c r="T89" s="2">
        <f t="shared" si="32"/>
        <v>0</v>
      </c>
      <c r="U89" s="2">
        <f t="shared" si="33"/>
        <v>1</v>
      </c>
      <c r="V89" s="39">
        <f t="shared" si="36"/>
        <v>137.5</v>
      </c>
      <c r="W89" s="2"/>
    </row>
    <row r="90" spans="1:23">
      <c r="A90" s="1" t="s">
        <v>36</v>
      </c>
      <c r="B90" s="1" t="s">
        <v>37</v>
      </c>
      <c r="C90" s="44">
        <v>63</v>
      </c>
      <c r="D90" s="38"/>
      <c r="E90" s="38"/>
      <c r="F90" s="38"/>
      <c r="G90" s="39"/>
      <c r="H90" s="2">
        <v>27</v>
      </c>
      <c r="I90" s="2"/>
      <c r="J90" s="37">
        <v>42</v>
      </c>
      <c r="K90" s="37">
        <f t="shared" si="26"/>
        <v>132</v>
      </c>
      <c r="L90" s="2">
        <f t="shared" si="27"/>
        <v>3</v>
      </c>
      <c r="M90" s="2"/>
      <c r="N90" s="2"/>
      <c r="O90" s="2"/>
      <c r="P90" s="2">
        <f t="shared" si="28"/>
        <v>1</v>
      </c>
      <c r="Q90" s="2">
        <f t="shared" si="29"/>
        <v>0</v>
      </c>
      <c r="R90" s="2">
        <f t="shared" si="30"/>
        <v>0</v>
      </c>
      <c r="S90" s="2">
        <f t="shared" si="31"/>
        <v>0</v>
      </c>
      <c r="T90" s="2">
        <f t="shared" si="32"/>
        <v>0</v>
      </c>
      <c r="U90" s="2">
        <f t="shared" si="33"/>
        <v>1</v>
      </c>
      <c r="V90" s="39">
        <f t="shared" si="36"/>
        <v>132</v>
      </c>
      <c r="W90" s="2"/>
    </row>
    <row r="91" spans="1:23">
      <c r="A91" s="19" t="s">
        <v>432</v>
      </c>
      <c r="B91" s="19" t="s">
        <v>60</v>
      </c>
      <c r="C91" s="44">
        <v>62</v>
      </c>
      <c r="D91" s="38"/>
      <c r="E91" s="38"/>
      <c r="F91" s="38">
        <v>10</v>
      </c>
      <c r="G91" s="39">
        <f t="shared" ref="G91:G96" si="37">MAX(D91:F91)</f>
        <v>10</v>
      </c>
      <c r="H91" s="2">
        <v>16</v>
      </c>
      <c r="I91" s="2">
        <v>47</v>
      </c>
      <c r="J91" s="37"/>
      <c r="K91" s="37">
        <f t="shared" si="26"/>
        <v>135</v>
      </c>
      <c r="L91" s="2">
        <f t="shared" si="27"/>
        <v>4</v>
      </c>
      <c r="M91" s="2"/>
      <c r="N91" s="2"/>
      <c r="O91" s="40">
        <v>55</v>
      </c>
      <c r="P91" s="2">
        <f t="shared" si="28"/>
        <v>1</v>
      </c>
      <c r="Q91" s="2">
        <f t="shared" si="29"/>
        <v>0</v>
      </c>
      <c r="R91" s="2">
        <f t="shared" si="30"/>
        <v>0</v>
      </c>
      <c r="S91" s="2">
        <f t="shared" si="31"/>
        <v>0</v>
      </c>
      <c r="T91" s="2">
        <f t="shared" si="32"/>
        <v>0</v>
      </c>
      <c r="U91" s="2">
        <f t="shared" si="33"/>
        <v>1</v>
      </c>
      <c r="V91" s="37">
        <f>K91-MIN(G91:J91,C91)</f>
        <v>125</v>
      </c>
      <c r="W91" s="2"/>
    </row>
    <row r="92" spans="1:23">
      <c r="A92" s="23" t="s">
        <v>394</v>
      </c>
      <c r="B92" s="19" t="s">
        <v>220</v>
      </c>
      <c r="C92" s="44">
        <v>34</v>
      </c>
      <c r="D92" s="38">
        <v>33.928571428571431</v>
      </c>
      <c r="E92" s="38">
        <v>24</v>
      </c>
      <c r="F92" s="38"/>
      <c r="G92" s="39">
        <f t="shared" si="37"/>
        <v>33.928571428571431</v>
      </c>
      <c r="H92" s="1">
        <v>51</v>
      </c>
      <c r="I92" s="1"/>
      <c r="J92" s="37">
        <v>30</v>
      </c>
      <c r="K92" s="37">
        <f t="shared" si="26"/>
        <v>148.92857142857144</v>
      </c>
      <c r="L92" s="2">
        <f t="shared" si="27"/>
        <v>4</v>
      </c>
      <c r="M92" s="1"/>
      <c r="N92" s="1"/>
      <c r="O92" s="1"/>
      <c r="P92" s="2">
        <f t="shared" si="28"/>
        <v>0</v>
      </c>
      <c r="Q92" s="2">
        <f t="shared" si="29"/>
        <v>0</v>
      </c>
      <c r="R92" s="2">
        <f t="shared" si="30"/>
        <v>1</v>
      </c>
      <c r="S92" s="2">
        <f t="shared" si="31"/>
        <v>0</v>
      </c>
      <c r="T92" s="2">
        <f t="shared" si="32"/>
        <v>0</v>
      </c>
      <c r="U92" s="2">
        <f t="shared" si="33"/>
        <v>1</v>
      </c>
      <c r="V92" s="37">
        <f>K92-MIN(G92:J92,C92)</f>
        <v>118.92857142857144</v>
      </c>
      <c r="W92" s="2"/>
    </row>
    <row r="93" spans="1:23">
      <c r="A93" s="19" t="s">
        <v>376</v>
      </c>
      <c r="B93" s="19" t="s">
        <v>128</v>
      </c>
      <c r="C93" s="44">
        <v>67</v>
      </c>
      <c r="D93" s="38">
        <v>10</v>
      </c>
      <c r="E93" s="38"/>
      <c r="F93" s="38"/>
      <c r="G93" s="39">
        <f t="shared" si="37"/>
        <v>10</v>
      </c>
      <c r="H93" s="2">
        <v>19</v>
      </c>
      <c r="I93" s="2"/>
      <c r="J93" s="37"/>
      <c r="K93" s="37">
        <f t="shared" si="26"/>
        <v>96</v>
      </c>
      <c r="L93" s="2">
        <f t="shared" si="27"/>
        <v>3</v>
      </c>
      <c r="M93" s="2"/>
      <c r="N93" s="40">
        <v>90</v>
      </c>
      <c r="O93" s="40">
        <v>70</v>
      </c>
      <c r="P93" s="2">
        <f t="shared" si="28"/>
        <v>1</v>
      </c>
      <c r="Q93" s="2">
        <f t="shared" si="29"/>
        <v>0</v>
      </c>
      <c r="R93" s="2">
        <f t="shared" si="30"/>
        <v>0</v>
      </c>
      <c r="S93" s="2">
        <f t="shared" si="31"/>
        <v>0</v>
      </c>
      <c r="T93" s="2">
        <f t="shared" si="32"/>
        <v>0</v>
      </c>
      <c r="U93" s="2">
        <f t="shared" si="33"/>
        <v>1</v>
      </c>
      <c r="V93" s="39">
        <f t="shared" ref="V93:V101" si="38">K93</f>
        <v>96</v>
      </c>
      <c r="W93" s="2"/>
    </row>
    <row r="94" spans="1:23">
      <c r="A94" s="12" t="s">
        <v>48</v>
      </c>
      <c r="B94" s="6" t="s">
        <v>49</v>
      </c>
      <c r="C94" s="44">
        <v>67</v>
      </c>
      <c r="D94" s="38">
        <v>28</v>
      </c>
      <c r="E94" s="38"/>
      <c r="F94" s="38">
        <v>13.333333333333334</v>
      </c>
      <c r="G94" s="39">
        <f t="shared" si="37"/>
        <v>28</v>
      </c>
      <c r="H94" s="2"/>
      <c r="I94" s="2"/>
      <c r="J94" s="37"/>
      <c r="K94" s="37">
        <f t="shared" si="26"/>
        <v>95</v>
      </c>
      <c r="L94" s="2">
        <f t="shared" si="27"/>
        <v>2</v>
      </c>
      <c r="M94" s="2"/>
      <c r="N94" s="2"/>
      <c r="O94" s="2"/>
      <c r="P94" s="2">
        <f t="shared" si="28"/>
        <v>1</v>
      </c>
      <c r="Q94" s="2">
        <f t="shared" si="29"/>
        <v>0</v>
      </c>
      <c r="R94" s="2">
        <f t="shared" si="30"/>
        <v>0</v>
      </c>
      <c r="S94" s="2">
        <f t="shared" si="31"/>
        <v>0</v>
      </c>
      <c r="T94" s="2">
        <f t="shared" si="32"/>
        <v>0</v>
      </c>
      <c r="U94" s="2">
        <f t="shared" si="33"/>
        <v>1</v>
      </c>
      <c r="V94" s="39">
        <f t="shared" si="38"/>
        <v>95</v>
      </c>
      <c r="W94" s="2"/>
    </row>
    <row r="95" spans="1:23">
      <c r="A95" s="12" t="s">
        <v>40</v>
      </c>
      <c r="B95" s="6" t="s">
        <v>42</v>
      </c>
      <c r="C95" s="37"/>
      <c r="D95" s="38"/>
      <c r="E95" s="38"/>
      <c r="F95" s="38">
        <v>14</v>
      </c>
      <c r="G95" s="39">
        <f t="shared" si="37"/>
        <v>14</v>
      </c>
      <c r="H95" s="2">
        <v>13</v>
      </c>
      <c r="I95" s="2"/>
      <c r="J95" s="37">
        <v>55</v>
      </c>
      <c r="K95" s="37">
        <f t="shared" si="26"/>
        <v>82</v>
      </c>
      <c r="L95" s="2">
        <f t="shared" si="27"/>
        <v>3</v>
      </c>
      <c r="M95" s="2"/>
      <c r="N95" s="2"/>
      <c r="O95" s="2"/>
      <c r="P95" s="2">
        <f t="shared" si="28"/>
        <v>0</v>
      </c>
      <c r="Q95" s="2">
        <f t="shared" si="29"/>
        <v>0</v>
      </c>
      <c r="R95" s="2">
        <f t="shared" si="30"/>
        <v>0</v>
      </c>
      <c r="S95" s="2">
        <f t="shared" si="31"/>
        <v>0</v>
      </c>
      <c r="T95" s="2">
        <f t="shared" si="32"/>
        <v>1</v>
      </c>
      <c r="U95" s="2">
        <f t="shared" si="33"/>
        <v>1</v>
      </c>
      <c r="V95" s="39">
        <f t="shared" si="38"/>
        <v>82</v>
      </c>
      <c r="W95" s="2"/>
    </row>
    <row r="96" spans="1:23">
      <c r="A96" s="19" t="s">
        <v>383</v>
      </c>
      <c r="B96" s="19" t="s">
        <v>16</v>
      </c>
      <c r="C96" s="44">
        <v>50</v>
      </c>
      <c r="D96" s="38"/>
      <c r="E96" s="38"/>
      <c r="F96" s="38">
        <v>13</v>
      </c>
      <c r="G96" s="39">
        <f t="shared" si="37"/>
        <v>13</v>
      </c>
      <c r="H96" s="2">
        <v>15</v>
      </c>
      <c r="I96" s="2"/>
      <c r="J96" s="37"/>
      <c r="K96" s="37">
        <f t="shared" si="26"/>
        <v>78</v>
      </c>
      <c r="L96" s="2">
        <f t="shared" si="27"/>
        <v>3</v>
      </c>
      <c r="M96" s="2"/>
      <c r="N96" s="2"/>
      <c r="O96" s="2"/>
      <c r="P96" s="2">
        <f t="shared" si="28"/>
        <v>1</v>
      </c>
      <c r="Q96" s="2">
        <f t="shared" si="29"/>
        <v>0</v>
      </c>
      <c r="R96" s="2">
        <f t="shared" si="30"/>
        <v>0</v>
      </c>
      <c r="S96" s="2">
        <f t="shared" si="31"/>
        <v>0</v>
      </c>
      <c r="T96" s="2">
        <f t="shared" si="32"/>
        <v>0</v>
      </c>
      <c r="U96" s="2">
        <f t="shared" si="33"/>
        <v>1</v>
      </c>
      <c r="V96" s="39">
        <f t="shared" si="38"/>
        <v>78</v>
      </c>
      <c r="W96" s="2"/>
    </row>
    <row r="97" spans="1:23">
      <c r="A97" s="1" t="s">
        <v>156</v>
      </c>
      <c r="B97" s="1" t="s">
        <v>133</v>
      </c>
      <c r="C97" s="44">
        <v>76</v>
      </c>
      <c r="D97" s="38"/>
      <c r="E97" s="38"/>
      <c r="F97" s="38"/>
      <c r="G97" s="39"/>
      <c r="H97" s="2"/>
      <c r="I97" s="2"/>
      <c r="J97" s="37"/>
      <c r="K97" s="37">
        <f t="shared" si="26"/>
        <v>76</v>
      </c>
      <c r="L97" s="2">
        <f t="shared" si="27"/>
        <v>1</v>
      </c>
      <c r="M97" s="2"/>
      <c r="N97" s="2"/>
      <c r="O97" s="2"/>
      <c r="P97" s="2">
        <f t="shared" si="28"/>
        <v>1</v>
      </c>
      <c r="Q97" s="2">
        <f t="shared" si="29"/>
        <v>0</v>
      </c>
      <c r="R97" s="2">
        <f t="shared" si="30"/>
        <v>0</v>
      </c>
      <c r="S97" s="2">
        <f t="shared" si="31"/>
        <v>0</v>
      </c>
      <c r="T97" s="2">
        <f t="shared" si="32"/>
        <v>0</v>
      </c>
      <c r="U97" s="2">
        <f t="shared" si="33"/>
        <v>1</v>
      </c>
      <c r="V97" s="39">
        <f t="shared" si="38"/>
        <v>76</v>
      </c>
      <c r="W97" s="2"/>
    </row>
    <row r="98" spans="1:23">
      <c r="A98" s="4" t="s">
        <v>237</v>
      </c>
      <c r="B98" s="4" t="s">
        <v>121</v>
      </c>
      <c r="C98" s="44">
        <v>66</v>
      </c>
      <c r="D98" s="38"/>
      <c r="E98" s="38"/>
      <c r="F98" s="38">
        <v>3</v>
      </c>
      <c r="G98" s="39">
        <f>MAX(D98:F98)</f>
        <v>3</v>
      </c>
      <c r="H98" s="2"/>
      <c r="I98" s="2"/>
      <c r="J98" s="37"/>
      <c r="K98" s="37">
        <f t="shared" ref="K98:K129" si="39">SUM(G98:J98,C98)</f>
        <v>69</v>
      </c>
      <c r="L98" s="2">
        <f t="shared" ref="L98:L133" si="40">COUNT(G98:J98,C98)</f>
        <v>2</v>
      </c>
      <c r="M98" s="2"/>
      <c r="N98" s="2"/>
      <c r="O98" s="2"/>
      <c r="P98" s="2">
        <f t="shared" ref="P98:P133" si="41">IF(C98&gt;=50,1,0)</f>
        <v>1</v>
      </c>
      <c r="Q98" s="2">
        <f t="shared" ref="Q98:Q133" si="42">IF(G98&gt;=35,1,0)</f>
        <v>0</v>
      </c>
      <c r="R98" s="2">
        <f t="shared" ref="R98:R133" si="43">IF(H98&gt;40,1,0)</f>
        <v>0</v>
      </c>
      <c r="S98" s="2">
        <f t="shared" ref="S98:S133" si="44">IF(I98&gt;=60,1,0)</f>
        <v>0</v>
      </c>
      <c r="T98" s="2">
        <f t="shared" ref="T98:T133" si="45">IF(J98&gt;=50,1,0)</f>
        <v>0</v>
      </c>
      <c r="U98" s="2">
        <f t="shared" ref="U98:U129" si="46">SUM(P98:T98)</f>
        <v>1</v>
      </c>
      <c r="V98" s="39">
        <f t="shared" si="38"/>
        <v>69</v>
      </c>
      <c r="W98" s="2"/>
    </row>
    <row r="99" spans="1:23">
      <c r="A99" s="2" t="s">
        <v>169</v>
      </c>
      <c r="B99" s="1" t="s">
        <v>14</v>
      </c>
      <c r="C99" s="44"/>
      <c r="D99" s="38"/>
      <c r="E99" s="38"/>
      <c r="F99" s="38"/>
      <c r="G99" s="39"/>
      <c r="H99" s="2"/>
      <c r="I99" s="2"/>
      <c r="J99" s="37">
        <v>50</v>
      </c>
      <c r="K99" s="37">
        <f t="shared" si="39"/>
        <v>50</v>
      </c>
      <c r="L99" s="2">
        <f t="shared" si="40"/>
        <v>1</v>
      </c>
      <c r="M99" s="2"/>
      <c r="N99" s="2"/>
      <c r="O99" s="2"/>
      <c r="P99" s="2">
        <f t="shared" si="41"/>
        <v>0</v>
      </c>
      <c r="Q99" s="2">
        <f t="shared" si="42"/>
        <v>0</v>
      </c>
      <c r="R99" s="2">
        <f t="shared" si="43"/>
        <v>0</v>
      </c>
      <c r="S99" s="2">
        <f t="shared" si="44"/>
        <v>0</v>
      </c>
      <c r="T99" s="2">
        <f t="shared" si="45"/>
        <v>1</v>
      </c>
      <c r="U99" s="2">
        <f t="shared" si="46"/>
        <v>1</v>
      </c>
      <c r="V99" s="39">
        <f t="shared" si="38"/>
        <v>50</v>
      </c>
      <c r="W99" s="2"/>
    </row>
    <row r="100" spans="1:23">
      <c r="A100" s="24" t="s">
        <v>385</v>
      </c>
      <c r="B100" s="24" t="s">
        <v>386</v>
      </c>
      <c r="C100" s="44">
        <v>36</v>
      </c>
      <c r="D100" s="38">
        <v>22.8125</v>
      </c>
      <c r="E100" s="38"/>
      <c r="F100" s="38"/>
      <c r="G100" s="39">
        <f>MAX(D100:F100)</f>
        <v>22.8125</v>
      </c>
      <c r="H100" s="2"/>
      <c r="I100" s="2"/>
      <c r="J100" s="37">
        <v>47.5</v>
      </c>
      <c r="K100" s="37">
        <f t="shared" si="39"/>
        <v>106.3125</v>
      </c>
      <c r="L100" s="2">
        <f t="shared" si="40"/>
        <v>3</v>
      </c>
      <c r="M100" s="2"/>
      <c r="N100" s="2"/>
      <c r="O100" s="2"/>
      <c r="P100" s="2">
        <f t="shared" si="41"/>
        <v>0</v>
      </c>
      <c r="Q100" s="2">
        <f t="shared" si="42"/>
        <v>0</v>
      </c>
      <c r="R100" s="2">
        <f t="shared" si="43"/>
        <v>0</v>
      </c>
      <c r="S100" s="2">
        <f t="shared" si="44"/>
        <v>0</v>
      </c>
      <c r="T100" s="2">
        <f t="shared" si="45"/>
        <v>0</v>
      </c>
      <c r="U100" s="2">
        <f t="shared" si="46"/>
        <v>0</v>
      </c>
      <c r="V100" s="39">
        <f t="shared" si="38"/>
        <v>106.3125</v>
      </c>
      <c r="W100" s="2"/>
    </row>
    <row r="101" spans="1:23">
      <c r="A101" s="19" t="s">
        <v>438</v>
      </c>
      <c r="B101" s="19" t="s">
        <v>93</v>
      </c>
      <c r="C101" s="44">
        <v>33</v>
      </c>
      <c r="D101" s="38">
        <v>23.75</v>
      </c>
      <c r="E101" s="38"/>
      <c r="F101" s="38"/>
      <c r="G101" s="39">
        <f>MAX(D101:F101)</f>
        <v>23.75</v>
      </c>
      <c r="H101" s="2"/>
      <c r="I101" s="2">
        <v>45</v>
      </c>
      <c r="J101" s="37"/>
      <c r="K101" s="37">
        <f t="shared" si="39"/>
        <v>101.75</v>
      </c>
      <c r="L101" s="2">
        <f t="shared" si="40"/>
        <v>3</v>
      </c>
      <c r="M101" s="2"/>
      <c r="N101" s="2"/>
      <c r="O101" s="2"/>
      <c r="P101" s="2">
        <f t="shared" si="41"/>
        <v>0</v>
      </c>
      <c r="Q101" s="2">
        <f t="shared" si="42"/>
        <v>0</v>
      </c>
      <c r="R101" s="2">
        <f t="shared" si="43"/>
        <v>0</v>
      </c>
      <c r="S101" s="2">
        <f t="shared" si="44"/>
        <v>0</v>
      </c>
      <c r="T101" s="2">
        <f t="shared" si="45"/>
        <v>0</v>
      </c>
      <c r="U101" s="2">
        <f t="shared" si="46"/>
        <v>0</v>
      </c>
      <c r="V101" s="39">
        <f t="shared" si="38"/>
        <v>101.75</v>
      </c>
      <c r="W101" s="2"/>
    </row>
    <row r="102" spans="1:23">
      <c r="A102" s="12" t="s">
        <v>56</v>
      </c>
      <c r="B102" s="6" t="s">
        <v>57</v>
      </c>
      <c r="C102" s="44">
        <v>18</v>
      </c>
      <c r="D102" s="38">
        <v>20.625</v>
      </c>
      <c r="E102" s="38"/>
      <c r="F102" s="38">
        <v>14</v>
      </c>
      <c r="G102" s="39">
        <f>MAX(D102:F102)</f>
        <v>20.625</v>
      </c>
      <c r="H102" s="2">
        <v>25</v>
      </c>
      <c r="I102" s="2">
        <v>33</v>
      </c>
      <c r="J102" s="37">
        <v>20</v>
      </c>
      <c r="K102" s="37">
        <f t="shared" si="39"/>
        <v>116.625</v>
      </c>
      <c r="L102" s="2">
        <f t="shared" si="40"/>
        <v>5</v>
      </c>
      <c r="M102" s="2"/>
      <c r="N102" s="2"/>
      <c r="O102" s="2"/>
      <c r="P102" s="2">
        <f t="shared" si="41"/>
        <v>0</v>
      </c>
      <c r="Q102" s="2">
        <f t="shared" si="42"/>
        <v>0</v>
      </c>
      <c r="R102" s="2">
        <f t="shared" si="43"/>
        <v>0</v>
      </c>
      <c r="S102" s="2">
        <f t="shared" si="44"/>
        <v>0</v>
      </c>
      <c r="T102" s="2">
        <f t="shared" si="45"/>
        <v>0</v>
      </c>
      <c r="U102" s="2">
        <f t="shared" si="46"/>
        <v>0</v>
      </c>
      <c r="V102" s="37">
        <f>K102-MIN(G102:J102,C102)</f>
        <v>98.625</v>
      </c>
      <c r="W102" s="2"/>
    </row>
    <row r="103" spans="1:23">
      <c r="A103" s="19" t="s">
        <v>136</v>
      </c>
      <c r="B103" s="19" t="s">
        <v>14</v>
      </c>
      <c r="C103" s="44"/>
      <c r="D103" s="38">
        <v>24.236111111111111</v>
      </c>
      <c r="E103" s="38"/>
      <c r="F103" s="38">
        <v>19</v>
      </c>
      <c r="G103" s="39">
        <f>MAX(D103:F103)</f>
        <v>24.236111111111111</v>
      </c>
      <c r="H103" s="2">
        <v>19</v>
      </c>
      <c r="I103" s="2">
        <v>52</v>
      </c>
      <c r="J103" s="37"/>
      <c r="K103" s="37">
        <f t="shared" si="39"/>
        <v>95.236111111111114</v>
      </c>
      <c r="L103" s="2">
        <f t="shared" si="40"/>
        <v>3</v>
      </c>
      <c r="M103" s="2"/>
      <c r="N103" s="2"/>
      <c r="O103" s="2"/>
      <c r="P103" s="2">
        <f t="shared" si="41"/>
        <v>0</v>
      </c>
      <c r="Q103" s="2">
        <f t="shared" si="42"/>
        <v>0</v>
      </c>
      <c r="R103" s="2">
        <f t="shared" si="43"/>
        <v>0</v>
      </c>
      <c r="S103" s="2">
        <f t="shared" si="44"/>
        <v>0</v>
      </c>
      <c r="T103" s="2">
        <f t="shared" si="45"/>
        <v>0</v>
      </c>
      <c r="U103" s="2">
        <f t="shared" si="46"/>
        <v>0</v>
      </c>
      <c r="V103" s="39">
        <f>K103</f>
        <v>95.236111111111114</v>
      </c>
      <c r="W103" s="2"/>
    </row>
    <row r="104" spans="1:23">
      <c r="A104" s="12" t="s">
        <v>63</v>
      </c>
      <c r="B104" s="6" t="s">
        <v>64</v>
      </c>
      <c r="C104" s="44">
        <v>9</v>
      </c>
      <c r="D104" s="38"/>
      <c r="E104" s="38"/>
      <c r="F104" s="38"/>
      <c r="G104" s="39"/>
      <c r="H104" s="2">
        <v>22</v>
      </c>
      <c r="I104" s="2">
        <v>58</v>
      </c>
      <c r="J104" s="37"/>
      <c r="K104" s="37">
        <f t="shared" si="39"/>
        <v>89</v>
      </c>
      <c r="L104" s="2">
        <f t="shared" si="40"/>
        <v>3</v>
      </c>
      <c r="M104" s="2"/>
      <c r="N104" s="2"/>
      <c r="O104" s="2">
        <v>13</v>
      </c>
      <c r="P104" s="2">
        <f t="shared" si="41"/>
        <v>0</v>
      </c>
      <c r="Q104" s="2">
        <f t="shared" si="42"/>
        <v>0</v>
      </c>
      <c r="R104" s="2">
        <f t="shared" si="43"/>
        <v>0</v>
      </c>
      <c r="S104" s="2">
        <f t="shared" si="44"/>
        <v>0</v>
      </c>
      <c r="T104" s="2">
        <f t="shared" si="45"/>
        <v>0</v>
      </c>
      <c r="U104" s="2">
        <f t="shared" si="46"/>
        <v>0</v>
      </c>
      <c r="V104" s="39">
        <f>K104</f>
        <v>89</v>
      </c>
      <c r="W104" s="2"/>
    </row>
    <row r="105" spans="1:23">
      <c r="A105" s="12" t="s">
        <v>67</v>
      </c>
      <c r="B105" s="6" t="s">
        <v>68</v>
      </c>
      <c r="C105" s="44">
        <v>18</v>
      </c>
      <c r="D105" s="38"/>
      <c r="E105" s="38"/>
      <c r="F105" s="38">
        <v>6</v>
      </c>
      <c r="G105" s="39">
        <f>MAX(D105:F105)</f>
        <v>6</v>
      </c>
      <c r="H105" s="2">
        <v>17</v>
      </c>
      <c r="I105" s="2">
        <v>45</v>
      </c>
      <c r="J105" s="37">
        <v>0</v>
      </c>
      <c r="K105" s="37">
        <f t="shared" si="39"/>
        <v>86</v>
      </c>
      <c r="L105" s="2">
        <f t="shared" si="40"/>
        <v>5</v>
      </c>
      <c r="M105" s="2"/>
      <c r="N105" s="2"/>
      <c r="O105" s="2"/>
      <c r="P105" s="2">
        <f t="shared" si="41"/>
        <v>0</v>
      </c>
      <c r="Q105" s="2">
        <f t="shared" si="42"/>
        <v>0</v>
      </c>
      <c r="R105" s="2">
        <f t="shared" si="43"/>
        <v>0</v>
      </c>
      <c r="S105" s="2">
        <f t="shared" si="44"/>
        <v>0</v>
      </c>
      <c r="T105" s="2">
        <f t="shared" si="45"/>
        <v>0</v>
      </c>
      <c r="U105" s="2">
        <f t="shared" si="46"/>
        <v>0</v>
      </c>
      <c r="V105" s="37">
        <f>I105+H105+C105</f>
        <v>80</v>
      </c>
      <c r="W105" s="2"/>
    </row>
    <row r="106" spans="1:23">
      <c r="A106" s="24" t="s">
        <v>417</v>
      </c>
      <c r="B106" s="24" t="s">
        <v>14</v>
      </c>
      <c r="C106" s="44">
        <v>41</v>
      </c>
      <c r="D106" s="38"/>
      <c r="E106" s="38"/>
      <c r="F106" s="38">
        <v>8</v>
      </c>
      <c r="G106" s="39">
        <f>MAX(D106:F106)</f>
        <v>8</v>
      </c>
      <c r="H106" s="2">
        <v>17</v>
      </c>
      <c r="I106" s="2"/>
      <c r="J106" s="37"/>
      <c r="K106" s="37">
        <f t="shared" si="39"/>
        <v>66</v>
      </c>
      <c r="L106" s="2">
        <f t="shared" si="40"/>
        <v>3</v>
      </c>
      <c r="M106" s="2"/>
      <c r="N106" s="2"/>
      <c r="O106" s="2"/>
      <c r="P106" s="2">
        <f t="shared" si="41"/>
        <v>0</v>
      </c>
      <c r="Q106" s="2">
        <f t="shared" si="42"/>
        <v>0</v>
      </c>
      <c r="R106" s="2">
        <f t="shared" si="43"/>
        <v>0</v>
      </c>
      <c r="S106" s="2">
        <f t="shared" si="44"/>
        <v>0</v>
      </c>
      <c r="T106" s="2">
        <f t="shared" si="45"/>
        <v>0</v>
      </c>
      <c r="U106" s="2">
        <f t="shared" si="46"/>
        <v>0</v>
      </c>
      <c r="V106" s="39">
        <f>K106</f>
        <v>66</v>
      </c>
      <c r="W106" s="2"/>
    </row>
    <row r="107" spans="1:23">
      <c r="A107" s="12" t="s">
        <v>23</v>
      </c>
      <c r="B107" s="6" t="s">
        <v>24</v>
      </c>
      <c r="C107" s="44">
        <v>10</v>
      </c>
      <c r="D107" s="38">
        <v>18.75</v>
      </c>
      <c r="E107" s="38"/>
      <c r="F107" s="38">
        <v>2</v>
      </c>
      <c r="G107" s="39">
        <f>MAX(D107:F107)</f>
        <v>18.75</v>
      </c>
      <c r="H107" s="2">
        <v>18</v>
      </c>
      <c r="I107" s="2">
        <v>26</v>
      </c>
      <c r="J107" s="37"/>
      <c r="K107" s="37">
        <f t="shared" si="39"/>
        <v>72.75</v>
      </c>
      <c r="L107" s="2">
        <f t="shared" si="40"/>
        <v>4</v>
      </c>
      <c r="M107" s="2"/>
      <c r="N107" s="2"/>
      <c r="O107" s="2"/>
      <c r="P107" s="2">
        <f t="shared" si="41"/>
        <v>0</v>
      </c>
      <c r="Q107" s="2">
        <f t="shared" si="42"/>
        <v>0</v>
      </c>
      <c r="R107" s="2">
        <f t="shared" si="43"/>
        <v>0</v>
      </c>
      <c r="S107" s="2">
        <f t="shared" si="44"/>
        <v>0</v>
      </c>
      <c r="T107" s="2">
        <f t="shared" si="45"/>
        <v>0</v>
      </c>
      <c r="U107" s="2">
        <f t="shared" si="46"/>
        <v>0</v>
      </c>
      <c r="V107" s="37">
        <f>K107-MIN(G107:J107,C107)</f>
        <v>62.75</v>
      </c>
      <c r="W107" s="2"/>
    </row>
    <row r="108" spans="1:23">
      <c r="A108" s="12" t="s">
        <v>40</v>
      </c>
      <c r="B108" s="6" t="s">
        <v>41</v>
      </c>
      <c r="C108" s="37"/>
      <c r="D108" s="38"/>
      <c r="E108" s="38"/>
      <c r="F108" s="38">
        <v>14</v>
      </c>
      <c r="G108" s="39">
        <f>MAX(D108:F108)</f>
        <v>14</v>
      </c>
      <c r="H108" s="2">
        <v>16</v>
      </c>
      <c r="I108" s="2"/>
      <c r="J108" s="37">
        <v>26.666666666666668</v>
      </c>
      <c r="K108" s="37">
        <f t="shared" si="39"/>
        <v>56.666666666666671</v>
      </c>
      <c r="L108" s="2">
        <f t="shared" si="40"/>
        <v>3</v>
      </c>
      <c r="M108" s="2"/>
      <c r="N108" s="2"/>
      <c r="O108" s="2"/>
      <c r="P108" s="2">
        <f t="shared" si="41"/>
        <v>0</v>
      </c>
      <c r="Q108" s="2">
        <f t="shared" si="42"/>
        <v>0</v>
      </c>
      <c r="R108" s="2">
        <f t="shared" si="43"/>
        <v>0</v>
      </c>
      <c r="S108" s="2">
        <f t="shared" si="44"/>
        <v>0</v>
      </c>
      <c r="T108" s="2">
        <f t="shared" si="45"/>
        <v>0</v>
      </c>
      <c r="U108" s="2">
        <f t="shared" si="46"/>
        <v>0</v>
      </c>
      <c r="V108" s="39">
        <f t="shared" ref="V108:V133" si="47">K108</f>
        <v>56.666666666666671</v>
      </c>
      <c r="W108" s="2"/>
    </row>
    <row r="109" spans="1:23">
      <c r="A109" s="12" t="s">
        <v>53</v>
      </c>
      <c r="B109" s="6" t="s">
        <v>54</v>
      </c>
      <c r="C109" s="44">
        <v>14</v>
      </c>
      <c r="D109" s="38"/>
      <c r="E109" s="38"/>
      <c r="F109" s="38"/>
      <c r="G109" s="39"/>
      <c r="H109" s="2"/>
      <c r="I109" s="2">
        <v>37</v>
      </c>
      <c r="J109" s="37"/>
      <c r="K109" s="37">
        <f t="shared" si="39"/>
        <v>51</v>
      </c>
      <c r="L109" s="2">
        <f t="shared" si="40"/>
        <v>2</v>
      </c>
      <c r="M109" s="2"/>
      <c r="N109" s="2"/>
      <c r="O109" s="2"/>
      <c r="P109" s="2">
        <f t="shared" si="41"/>
        <v>0</v>
      </c>
      <c r="Q109" s="2">
        <f t="shared" si="42"/>
        <v>0</v>
      </c>
      <c r="R109" s="2">
        <f t="shared" si="43"/>
        <v>0</v>
      </c>
      <c r="S109" s="2">
        <f t="shared" si="44"/>
        <v>0</v>
      </c>
      <c r="T109" s="2">
        <f t="shared" si="45"/>
        <v>0</v>
      </c>
      <c r="U109" s="2">
        <f t="shared" si="46"/>
        <v>0</v>
      </c>
      <c r="V109" s="39">
        <f t="shared" si="47"/>
        <v>51</v>
      </c>
      <c r="W109" s="2"/>
    </row>
    <row r="110" spans="1:23">
      <c r="A110" s="23" t="s">
        <v>448</v>
      </c>
      <c r="B110" s="19" t="s">
        <v>449</v>
      </c>
      <c r="C110" s="66">
        <v>64</v>
      </c>
      <c r="D110" s="38"/>
      <c r="E110" s="38"/>
      <c r="F110" s="38">
        <v>3</v>
      </c>
      <c r="G110" s="39">
        <f>MAX(D110:F110)</f>
        <v>3</v>
      </c>
      <c r="H110" s="2"/>
      <c r="I110" s="2"/>
      <c r="J110" s="37">
        <v>46.666666666666664</v>
      </c>
      <c r="K110" s="37">
        <f t="shared" si="39"/>
        <v>113.66666666666666</v>
      </c>
      <c r="L110" s="2">
        <f t="shared" si="40"/>
        <v>3</v>
      </c>
      <c r="M110" s="2"/>
      <c r="N110" s="2"/>
      <c r="O110" s="2"/>
      <c r="P110" s="2">
        <f t="shared" si="41"/>
        <v>1</v>
      </c>
      <c r="Q110" s="2">
        <f t="shared" si="42"/>
        <v>0</v>
      </c>
      <c r="R110" s="2">
        <f t="shared" si="43"/>
        <v>0</v>
      </c>
      <c r="S110" s="2">
        <f t="shared" si="44"/>
        <v>0</v>
      </c>
      <c r="T110" s="2">
        <f t="shared" si="45"/>
        <v>0</v>
      </c>
      <c r="U110" s="2">
        <f t="shared" si="46"/>
        <v>1</v>
      </c>
      <c r="V110" s="39">
        <f t="shared" si="47"/>
        <v>113.66666666666666</v>
      </c>
      <c r="W110" s="2"/>
    </row>
    <row r="111" spans="1:23">
      <c r="A111" s="24" t="s">
        <v>403</v>
      </c>
      <c r="B111" s="24" t="s">
        <v>404</v>
      </c>
      <c r="C111" s="44">
        <v>30</v>
      </c>
      <c r="D111" s="38">
        <v>18.4375</v>
      </c>
      <c r="E111" s="38">
        <v>4</v>
      </c>
      <c r="F111" s="38"/>
      <c r="G111" s="39">
        <f>MAX(D111:F111)</f>
        <v>18.4375</v>
      </c>
      <c r="H111" s="2"/>
      <c r="I111" s="2"/>
      <c r="J111" s="37"/>
      <c r="K111" s="37">
        <f t="shared" si="39"/>
        <v>48.4375</v>
      </c>
      <c r="L111" s="2">
        <f t="shared" si="40"/>
        <v>2</v>
      </c>
      <c r="M111" s="2"/>
      <c r="N111" s="2"/>
      <c r="O111" s="2"/>
      <c r="P111" s="2">
        <f t="shared" si="41"/>
        <v>0</v>
      </c>
      <c r="Q111" s="2">
        <f t="shared" si="42"/>
        <v>0</v>
      </c>
      <c r="R111" s="2">
        <f t="shared" si="43"/>
        <v>0</v>
      </c>
      <c r="S111" s="2">
        <f t="shared" si="44"/>
        <v>0</v>
      </c>
      <c r="T111" s="2">
        <f t="shared" si="45"/>
        <v>0</v>
      </c>
      <c r="U111" s="2">
        <f t="shared" si="46"/>
        <v>0</v>
      </c>
      <c r="V111" s="39">
        <f t="shared" si="47"/>
        <v>48.4375</v>
      </c>
      <c r="W111" s="2"/>
    </row>
    <row r="112" spans="1:23">
      <c r="A112" s="24" t="s">
        <v>399</v>
      </c>
      <c r="B112" s="24" t="s">
        <v>18</v>
      </c>
      <c r="C112" s="44"/>
      <c r="D112" s="38"/>
      <c r="E112" s="38"/>
      <c r="F112" s="38">
        <v>0</v>
      </c>
      <c r="G112" s="39">
        <f>MAX(D112:F112)</f>
        <v>0</v>
      </c>
      <c r="H112" s="2"/>
      <c r="I112" s="41">
        <v>87</v>
      </c>
      <c r="J112" s="37"/>
      <c r="K112" s="37">
        <f t="shared" si="39"/>
        <v>87</v>
      </c>
      <c r="L112" s="2">
        <f t="shared" si="40"/>
        <v>2</v>
      </c>
      <c r="M112" s="2"/>
      <c r="N112" s="2"/>
      <c r="O112" s="2"/>
      <c r="P112" s="2">
        <f t="shared" si="41"/>
        <v>0</v>
      </c>
      <c r="Q112" s="2">
        <f t="shared" si="42"/>
        <v>0</v>
      </c>
      <c r="R112" s="2">
        <f t="shared" si="43"/>
        <v>0</v>
      </c>
      <c r="S112" s="2">
        <f t="shared" si="44"/>
        <v>1</v>
      </c>
      <c r="T112" s="2">
        <f t="shared" si="45"/>
        <v>0</v>
      </c>
      <c r="U112" s="2">
        <f t="shared" si="46"/>
        <v>1</v>
      </c>
      <c r="V112" s="39">
        <f t="shared" si="47"/>
        <v>87</v>
      </c>
      <c r="W112" s="2"/>
    </row>
    <row r="113" spans="1:23">
      <c r="A113" s="12" t="s">
        <v>238</v>
      </c>
      <c r="B113" s="6" t="s">
        <v>9</v>
      </c>
      <c r="C113" s="44">
        <v>36</v>
      </c>
      <c r="D113" s="38"/>
      <c r="E113" s="38"/>
      <c r="F113" s="38"/>
      <c r="G113" s="39"/>
      <c r="H113" s="2"/>
      <c r="I113" s="2"/>
      <c r="J113" s="65">
        <v>100</v>
      </c>
      <c r="K113" s="37">
        <f t="shared" si="39"/>
        <v>136</v>
      </c>
      <c r="L113" s="2">
        <f t="shared" si="40"/>
        <v>2</v>
      </c>
      <c r="M113" s="2"/>
      <c r="N113" s="2"/>
      <c r="O113" s="2"/>
      <c r="P113" s="2">
        <f t="shared" si="41"/>
        <v>0</v>
      </c>
      <c r="Q113" s="2">
        <f t="shared" si="42"/>
        <v>0</v>
      </c>
      <c r="R113" s="2">
        <f t="shared" si="43"/>
        <v>0</v>
      </c>
      <c r="S113" s="2">
        <f t="shared" si="44"/>
        <v>0</v>
      </c>
      <c r="T113" s="2">
        <f t="shared" si="45"/>
        <v>1</v>
      </c>
      <c r="U113" s="2">
        <f t="shared" si="46"/>
        <v>1</v>
      </c>
      <c r="V113" s="39">
        <f t="shared" si="47"/>
        <v>136</v>
      </c>
      <c r="W113" s="2"/>
    </row>
    <row r="114" spans="1:23">
      <c r="A114" s="24" t="s">
        <v>427</v>
      </c>
      <c r="B114" s="24" t="s">
        <v>398</v>
      </c>
      <c r="C114" s="44">
        <v>18</v>
      </c>
      <c r="D114" s="38">
        <v>12.5</v>
      </c>
      <c r="E114" s="38"/>
      <c r="F114" s="38"/>
      <c r="G114" s="39">
        <f>MAX(D114:F114)</f>
        <v>12.5</v>
      </c>
      <c r="H114" s="2"/>
      <c r="I114" s="2"/>
      <c r="J114" s="37"/>
      <c r="K114" s="37">
        <f t="shared" si="39"/>
        <v>30.5</v>
      </c>
      <c r="L114" s="2">
        <f t="shared" si="40"/>
        <v>2</v>
      </c>
      <c r="M114" s="2"/>
      <c r="N114" s="2"/>
      <c r="O114" s="2"/>
      <c r="P114" s="2">
        <f t="shared" si="41"/>
        <v>0</v>
      </c>
      <c r="Q114" s="2">
        <f t="shared" si="42"/>
        <v>0</v>
      </c>
      <c r="R114" s="2">
        <f t="shared" si="43"/>
        <v>0</v>
      </c>
      <c r="S114" s="2">
        <f t="shared" si="44"/>
        <v>0</v>
      </c>
      <c r="T114" s="2">
        <f t="shared" si="45"/>
        <v>0</v>
      </c>
      <c r="U114" s="2">
        <f t="shared" si="46"/>
        <v>0</v>
      </c>
      <c r="V114" s="39">
        <f t="shared" si="47"/>
        <v>30.5</v>
      </c>
      <c r="W114" s="2"/>
    </row>
    <row r="115" spans="1:23">
      <c r="A115" s="20" t="s">
        <v>375</v>
      </c>
      <c r="B115" s="20" t="s">
        <v>31</v>
      </c>
      <c r="C115" s="44">
        <v>0</v>
      </c>
      <c r="D115" s="38">
        <v>14.0625</v>
      </c>
      <c r="E115" s="38">
        <v>9</v>
      </c>
      <c r="F115" s="38"/>
      <c r="G115" s="39">
        <f>MAX(D115:F115)</f>
        <v>14.0625</v>
      </c>
      <c r="H115" s="2"/>
      <c r="I115" s="2"/>
      <c r="J115" s="37">
        <v>3.3333333333333335</v>
      </c>
      <c r="K115" s="37">
        <f t="shared" si="39"/>
        <v>17.395833333333332</v>
      </c>
      <c r="L115" s="2">
        <f t="shared" si="40"/>
        <v>3</v>
      </c>
      <c r="M115" s="2"/>
      <c r="N115" s="2"/>
      <c r="O115" s="2"/>
      <c r="P115" s="2">
        <f t="shared" si="41"/>
        <v>0</v>
      </c>
      <c r="Q115" s="2">
        <f t="shared" si="42"/>
        <v>0</v>
      </c>
      <c r="R115" s="2">
        <f t="shared" si="43"/>
        <v>0</v>
      </c>
      <c r="S115" s="2">
        <f t="shared" si="44"/>
        <v>0</v>
      </c>
      <c r="T115" s="2">
        <f t="shared" si="45"/>
        <v>0</v>
      </c>
      <c r="U115" s="2">
        <f t="shared" si="46"/>
        <v>0</v>
      </c>
      <c r="V115" s="39">
        <f t="shared" si="47"/>
        <v>17.395833333333332</v>
      </c>
      <c r="W115" s="2"/>
    </row>
    <row r="116" spans="1:23">
      <c r="A116" s="19" t="s">
        <v>437</v>
      </c>
      <c r="B116" s="19" t="s">
        <v>344</v>
      </c>
      <c r="C116" s="44">
        <v>15</v>
      </c>
      <c r="D116" s="38"/>
      <c r="E116" s="38"/>
      <c r="F116" s="38">
        <v>2</v>
      </c>
      <c r="G116" s="39">
        <f>MAX(D116:F116)</f>
        <v>2</v>
      </c>
      <c r="H116" s="2"/>
      <c r="I116" s="2"/>
      <c r="J116" s="37"/>
      <c r="K116" s="37">
        <f t="shared" si="39"/>
        <v>17</v>
      </c>
      <c r="L116" s="2">
        <f t="shared" si="40"/>
        <v>2</v>
      </c>
      <c r="M116" s="2"/>
      <c r="N116" s="2"/>
      <c r="O116" s="2"/>
      <c r="P116" s="2">
        <f t="shared" si="41"/>
        <v>0</v>
      </c>
      <c r="Q116" s="2">
        <f t="shared" si="42"/>
        <v>0</v>
      </c>
      <c r="R116" s="2">
        <f t="shared" si="43"/>
        <v>0</v>
      </c>
      <c r="S116" s="2">
        <f t="shared" si="44"/>
        <v>0</v>
      </c>
      <c r="T116" s="2">
        <f t="shared" si="45"/>
        <v>0</v>
      </c>
      <c r="U116" s="2">
        <f t="shared" si="46"/>
        <v>0</v>
      </c>
      <c r="V116" s="39">
        <f t="shared" si="47"/>
        <v>17</v>
      </c>
      <c r="W116" s="2"/>
    </row>
    <row r="117" spans="1:23">
      <c r="A117" s="19" t="s">
        <v>429</v>
      </c>
      <c r="B117" s="19" t="s">
        <v>430</v>
      </c>
      <c r="C117" s="44"/>
      <c r="D117" s="38"/>
      <c r="E117" s="38"/>
      <c r="F117" s="38"/>
      <c r="G117" s="39"/>
      <c r="H117" s="2">
        <v>9</v>
      </c>
      <c r="I117" s="2">
        <v>8</v>
      </c>
      <c r="J117" s="37"/>
      <c r="K117" s="37">
        <f t="shared" si="39"/>
        <v>17</v>
      </c>
      <c r="L117" s="2">
        <f t="shared" si="40"/>
        <v>2</v>
      </c>
      <c r="M117" s="2"/>
      <c r="N117" s="2"/>
      <c r="O117" s="2"/>
      <c r="P117" s="2">
        <f t="shared" si="41"/>
        <v>0</v>
      </c>
      <c r="Q117" s="2">
        <f t="shared" si="42"/>
        <v>0</v>
      </c>
      <c r="R117" s="2">
        <f t="shared" si="43"/>
        <v>0</v>
      </c>
      <c r="S117" s="2">
        <f t="shared" si="44"/>
        <v>0</v>
      </c>
      <c r="T117" s="2">
        <f t="shared" si="45"/>
        <v>0</v>
      </c>
      <c r="U117" s="2">
        <f t="shared" si="46"/>
        <v>0</v>
      </c>
      <c r="V117" s="39">
        <f t="shared" si="47"/>
        <v>17</v>
      </c>
      <c r="W117" s="2"/>
    </row>
    <row r="118" spans="1:23">
      <c r="A118" s="19" t="s">
        <v>413</v>
      </c>
      <c r="B118" s="19" t="s">
        <v>356</v>
      </c>
      <c r="C118" s="44">
        <v>13</v>
      </c>
      <c r="D118" s="38"/>
      <c r="E118" s="38"/>
      <c r="F118" s="38"/>
      <c r="G118" s="39"/>
      <c r="H118" s="2"/>
      <c r="I118" s="2"/>
      <c r="J118" s="37"/>
      <c r="K118" s="37">
        <f t="shared" si="39"/>
        <v>13</v>
      </c>
      <c r="L118" s="2">
        <f t="shared" si="40"/>
        <v>1</v>
      </c>
      <c r="M118" s="2"/>
      <c r="N118" s="2"/>
      <c r="O118" s="2"/>
      <c r="P118" s="2">
        <f t="shared" si="41"/>
        <v>0</v>
      </c>
      <c r="Q118" s="2">
        <f t="shared" si="42"/>
        <v>0</v>
      </c>
      <c r="R118" s="2">
        <f t="shared" si="43"/>
        <v>0</v>
      </c>
      <c r="S118" s="2">
        <f t="shared" si="44"/>
        <v>0</v>
      </c>
      <c r="T118" s="2">
        <f t="shared" si="45"/>
        <v>0</v>
      </c>
      <c r="U118" s="2">
        <f t="shared" si="46"/>
        <v>0</v>
      </c>
      <c r="V118" s="39">
        <f t="shared" si="47"/>
        <v>13</v>
      </c>
      <c r="W118" s="2"/>
    </row>
    <row r="119" spans="1:23">
      <c r="A119" s="12" t="s">
        <v>58</v>
      </c>
      <c r="B119" s="6" t="s">
        <v>14</v>
      </c>
      <c r="C119" s="44"/>
      <c r="D119" s="38"/>
      <c r="E119" s="38">
        <v>8</v>
      </c>
      <c r="F119" s="38"/>
      <c r="G119" s="39">
        <f>MAX(D119:F119)</f>
        <v>8</v>
      </c>
      <c r="H119" s="2"/>
      <c r="I119" s="2"/>
      <c r="J119" s="37"/>
      <c r="K119" s="37">
        <f t="shared" si="39"/>
        <v>8</v>
      </c>
      <c r="L119" s="2">
        <f t="shared" si="40"/>
        <v>1</v>
      </c>
      <c r="M119" s="2"/>
      <c r="N119" s="2"/>
      <c r="O119" s="2"/>
      <c r="P119" s="2">
        <f t="shared" si="41"/>
        <v>0</v>
      </c>
      <c r="Q119" s="2">
        <f t="shared" si="42"/>
        <v>0</v>
      </c>
      <c r="R119" s="2">
        <f t="shared" si="43"/>
        <v>0</v>
      </c>
      <c r="S119" s="2">
        <f t="shared" si="44"/>
        <v>0</v>
      </c>
      <c r="T119" s="2">
        <f t="shared" si="45"/>
        <v>0</v>
      </c>
      <c r="U119" s="2">
        <f t="shared" si="46"/>
        <v>0</v>
      </c>
      <c r="V119" s="39">
        <f t="shared" si="47"/>
        <v>8</v>
      </c>
      <c r="W119" s="2"/>
    </row>
    <row r="120" spans="1:23">
      <c r="A120" s="22" t="s">
        <v>331</v>
      </c>
      <c r="B120" s="20" t="s">
        <v>60</v>
      </c>
      <c r="C120" s="44"/>
      <c r="D120" s="38"/>
      <c r="E120" s="38"/>
      <c r="F120" s="38"/>
      <c r="G120" s="39"/>
      <c r="H120" s="2"/>
      <c r="I120" s="2"/>
      <c r="J120" s="37"/>
      <c r="K120" s="37">
        <f t="shared" si="39"/>
        <v>0</v>
      </c>
      <c r="L120" s="2">
        <f t="shared" si="40"/>
        <v>0</v>
      </c>
      <c r="M120" s="2"/>
      <c r="N120" s="2"/>
      <c r="O120" s="2"/>
      <c r="P120" s="2">
        <f t="shared" si="41"/>
        <v>0</v>
      </c>
      <c r="Q120" s="2">
        <f t="shared" si="42"/>
        <v>0</v>
      </c>
      <c r="R120" s="2">
        <f t="shared" si="43"/>
        <v>0</v>
      </c>
      <c r="S120" s="2">
        <f t="shared" si="44"/>
        <v>0</v>
      </c>
      <c r="T120" s="2">
        <f t="shared" si="45"/>
        <v>0</v>
      </c>
      <c r="U120" s="2">
        <f t="shared" si="46"/>
        <v>0</v>
      </c>
      <c r="V120" s="39">
        <f t="shared" si="47"/>
        <v>0</v>
      </c>
      <c r="W120" s="2"/>
    </row>
    <row r="121" spans="1:23">
      <c r="A121" s="24" t="s">
        <v>387</v>
      </c>
      <c r="B121" s="24" t="s">
        <v>46</v>
      </c>
      <c r="C121" s="44"/>
      <c r="D121" s="38"/>
      <c r="E121" s="38"/>
      <c r="F121" s="38"/>
      <c r="G121" s="39"/>
      <c r="H121" s="2"/>
      <c r="I121" s="2"/>
      <c r="J121" s="37"/>
      <c r="K121" s="37">
        <f t="shared" si="39"/>
        <v>0</v>
      </c>
      <c r="L121" s="2">
        <f t="shared" si="40"/>
        <v>0</v>
      </c>
      <c r="M121" s="2"/>
      <c r="N121" s="2"/>
      <c r="O121" s="2"/>
      <c r="P121" s="2">
        <f t="shared" si="41"/>
        <v>0</v>
      </c>
      <c r="Q121" s="2">
        <f t="shared" si="42"/>
        <v>0</v>
      </c>
      <c r="R121" s="2">
        <f t="shared" si="43"/>
        <v>0</v>
      </c>
      <c r="S121" s="2">
        <f t="shared" si="44"/>
        <v>0</v>
      </c>
      <c r="T121" s="2">
        <f t="shared" si="45"/>
        <v>0</v>
      </c>
      <c r="U121" s="2">
        <f t="shared" si="46"/>
        <v>0</v>
      </c>
      <c r="V121" s="39">
        <f t="shared" si="47"/>
        <v>0</v>
      </c>
      <c r="W121" s="2"/>
    </row>
    <row r="122" spans="1:23">
      <c r="A122" s="12" t="s">
        <v>246</v>
      </c>
      <c r="B122" s="6" t="s">
        <v>16</v>
      </c>
      <c r="C122" s="44"/>
      <c r="D122" s="38"/>
      <c r="E122" s="38"/>
      <c r="F122" s="38"/>
      <c r="G122" s="39"/>
      <c r="H122" s="2"/>
      <c r="I122" s="2"/>
      <c r="J122" s="37"/>
      <c r="K122" s="37">
        <f t="shared" si="39"/>
        <v>0</v>
      </c>
      <c r="L122" s="2">
        <f t="shared" si="40"/>
        <v>0</v>
      </c>
      <c r="M122" s="2"/>
      <c r="N122" s="2"/>
      <c r="O122" s="2"/>
      <c r="P122" s="2">
        <f t="shared" si="41"/>
        <v>0</v>
      </c>
      <c r="Q122" s="2">
        <f t="shared" si="42"/>
        <v>0</v>
      </c>
      <c r="R122" s="2">
        <f t="shared" si="43"/>
        <v>0</v>
      </c>
      <c r="S122" s="2">
        <f t="shared" si="44"/>
        <v>0</v>
      </c>
      <c r="T122" s="2">
        <f t="shared" si="45"/>
        <v>0</v>
      </c>
      <c r="U122" s="2">
        <f t="shared" si="46"/>
        <v>0</v>
      </c>
      <c r="V122" s="39">
        <f t="shared" si="47"/>
        <v>0</v>
      </c>
      <c r="W122" s="2"/>
    </row>
    <row r="123" spans="1:23">
      <c r="A123" s="12" t="s">
        <v>44</v>
      </c>
      <c r="B123" s="6" t="s">
        <v>45</v>
      </c>
      <c r="C123" s="37"/>
      <c r="D123" s="38"/>
      <c r="E123" s="38"/>
      <c r="F123" s="38"/>
      <c r="G123" s="39"/>
      <c r="H123" s="2"/>
      <c r="I123" s="2"/>
      <c r="J123" s="37"/>
      <c r="K123" s="37">
        <f t="shared" si="39"/>
        <v>0</v>
      </c>
      <c r="L123" s="2">
        <f t="shared" si="40"/>
        <v>0</v>
      </c>
      <c r="M123" s="2"/>
      <c r="N123" s="2"/>
      <c r="O123" s="2"/>
      <c r="P123" s="2">
        <f t="shared" si="41"/>
        <v>0</v>
      </c>
      <c r="Q123" s="2">
        <f t="shared" si="42"/>
        <v>0</v>
      </c>
      <c r="R123" s="2">
        <f t="shared" si="43"/>
        <v>0</v>
      </c>
      <c r="S123" s="2">
        <f t="shared" si="44"/>
        <v>0</v>
      </c>
      <c r="T123" s="2">
        <f t="shared" si="45"/>
        <v>0</v>
      </c>
      <c r="U123" s="2">
        <f t="shared" si="46"/>
        <v>0</v>
      </c>
      <c r="V123" s="39">
        <f t="shared" si="47"/>
        <v>0</v>
      </c>
      <c r="W123" s="2"/>
    </row>
    <row r="124" spans="1:23">
      <c r="A124" s="19" t="s">
        <v>400</v>
      </c>
      <c r="B124" s="19" t="s">
        <v>46</v>
      </c>
      <c r="C124" s="37"/>
      <c r="D124" s="38"/>
      <c r="E124" s="38"/>
      <c r="F124" s="38"/>
      <c r="G124" s="39"/>
      <c r="H124" s="2"/>
      <c r="I124" s="2"/>
      <c r="J124" s="37"/>
      <c r="K124" s="37">
        <f t="shared" si="39"/>
        <v>0</v>
      </c>
      <c r="L124" s="2">
        <f t="shared" si="40"/>
        <v>0</v>
      </c>
      <c r="M124" s="2"/>
      <c r="N124" s="2"/>
      <c r="O124" s="2"/>
      <c r="P124" s="2">
        <f t="shared" si="41"/>
        <v>0</v>
      </c>
      <c r="Q124" s="2">
        <f t="shared" si="42"/>
        <v>0</v>
      </c>
      <c r="R124" s="2">
        <f t="shared" si="43"/>
        <v>0</v>
      </c>
      <c r="S124" s="2">
        <f t="shared" si="44"/>
        <v>0</v>
      </c>
      <c r="T124" s="2">
        <f t="shared" si="45"/>
        <v>0</v>
      </c>
      <c r="U124" s="2">
        <f t="shared" si="46"/>
        <v>0</v>
      </c>
      <c r="V124" s="39">
        <f t="shared" si="47"/>
        <v>0</v>
      </c>
      <c r="W124" s="2"/>
    </row>
    <row r="125" spans="1:23">
      <c r="A125" s="24" t="s">
        <v>405</v>
      </c>
      <c r="B125" s="24" t="s">
        <v>54</v>
      </c>
      <c r="C125" s="44"/>
      <c r="D125" s="38"/>
      <c r="E125" s="38"/>
      <c r="F125" s="38"/>
      <c r="G125" s="39"/>
      <c r="H125" s="1"/>
      <c r="I125" s="1"/>
      <c r="J125" s="39"/>
      <c r="K125" s="37">
        <f t="shared" si="39"/>
        <v>0</v>
      </c>
      <c r="L125" s="2">
        <f t="shared" si="40"/>
        <v>0</v>
      </c>
      <c r="M125" s="1"/>
      <c r="N125" s="1"/>
      <c r="O125" s="1"/>
      <c r="P125" s="2">
        <f t="shared" si="41"/>
        <v>0</v>
      </c>
      <c r="Q125" s="2">
        <f t="shared" si="42"/>
        <v>0</v>
      </c>
      <c r="R125" s="2">
        <f t="shared" si="43"/>
        <v>0</v>
      </c>
      <c r="S125" s="2">
        <f t="shared" si="44"/>
        <v>0</v>
      </c>
      <c r="T125" s="2">
        <f t="shared" si="45"/>
        <v>0</v>
      </c>
      <c r="U125" s="2">
        <f t="shared" si="46"/>
        <v>0</v>
      </c>
      <c r="V125" s="39">
        <f t="shared" si="47"/>
        <v>0</v>
      </c>
      <c r="W125" s="2"/>
    </row>
    <row r="126" spans="1:23">
      <c r="A126" s="12" t="s">
        <v>47</v>
      </c>
      <c r="B126" s="6" t="s">
        <v>14</v>
      </c>
      <c r="C126" s="44"/>
      <c r="D126" s="38"/>
      <c r="E126" s="38"/>
      <c r="F126" s="38"/>
      <c r="G126" s="39"/>
      <c r="H126" s="2"/>
      <c r="I126" s="2"/>
      <c r="J126" s="37"/>
      <c r="K126" s="37">
        <f t="shared" si="39"/>
        <v>0</v>
      </c>
      <c r="L126" s="2">
        <f t="shared" si="40"/>
        <v>0</v>
      </c>
      <c r="M126" s="2"/>
      <c r="N126" s="2"/>
      <c r="O126" s="2"/>
      <c r="P126" s="2">
        <f t="shared" si="41"/>
        <v>0</v>
      </c>
      <c r="Q126" s="2">
        <f t="shared" si="42"/>
        <v>0</v>
      </c>
      <c r="R126" s="2">
        <f t="shared" si="43"/>
        <v>0</v>
      </c>
      <c r="S126" s="2">
        <f t="shared" si="44"/>
        <v>0</v>
      </c>
      <c r="T126" s="2">
        <f t="shared" si="45"/>
        <v>0</v>
      </c>
      <c r="U126" s="2">
        <f t="shared" si="46"/>
        <v>0</v>
      </c>
      <c r="V126" s="39">
        <f t="shared" si="47"/>
        <v>0</v>
      </c>
      <c r="W126" s="2"/>
    </row>
    <row r="127" spans="1:23">
      <c r="A127" s="1" t="s">
        <v>137</v>
      </c>
      <c r="B127" s="1" t="s">
        <v>138</v>
      </c>
      <c r="C127" s="44"/>
      <c r="D127" s="38"/>
      <c r="E127" s="38"/>
      <c r="F127" s="38"/>
      <c r="G127" s="39"/>
      <c r="H127" s="2"/>
      <c r="I127" s="2"/>
      <c r="J127" s="37"/>
      <c r="K127" s="37">
        <f t="shared" si="39"/>
        <v>0</v>
      </c>
      <c r="L127" s="2">
        <f t="shared" si="40"/>
        <v>0</v>
      </c>
      <c r="M127" s="2"/>
      <c r="N127" s="2"/>
      <c r="O127" s="2"/>
      <c r="P127" s="2">
        <f t="shared" si="41"/>
        <v>0</v>
      </c>
      <c r="Q127" s="2">
        <f t="shared" si="42"/>
        <v>0</v>
      </c>
      <c r="R127" s="2">
        <f t="shared" si="43"/>
        <v>0</v>
      </c>
      <c r="S127" s="2">
        <f t="shared" si="44"/>
        <v>0</v>
      </c>
      <c r="T127" s="2">
        <f t="shared" si="45"/>
        <v>0</v>
      </c>
      <c r="U127" s="2">
        <f t="shared" si="46"/>
        <v>0</v>
      </c>
      <c r="V127" s="39">
        <f t="shared" si="47"/>
        <v>0</v>
      </c>
      <c r="W127" s="2"/>
    </row>
    <row r="128" spans="1:23">
      <c r="A128" s="19" t="s">
        <v>288</v>
      </c>
      <c r="B128" s="19" t="s">
        <v>39</v>
      </c>
      <c r="C128" s="44"/>
      <c r="D128" s="38"/>
      <c r="E128" s="38"/>
      <c r="F128" s="38"/>
      <c r="G128" s="39"/>
      <c r="H128" s="2"/>
      <c r="I128" s="2"/>
      <c r="J128" s="37"/>
      <c r="K128" s="37">
        <f t="shared" si="39"/>
        <v>0</v>
      </c>
      <c r="L128" s="2">
        <f t="shared" si="40"/>
        <v>0</v>
      </c>
      <c r="M128" s="2"/>
      <c r="N128" s="2"/>
      <c r="O128" s="2"/>
      <c r="P128" s="2">
        <f t="shared" si="41"/>
        <v>0</v>
      </c>
      <c r="Q128" s="2">
        <f t="shared" si="42"/>
        <v>0</v>
      </c>
      <c r="R128" s="2">
        <f t="shared" si="43"/>
        <v>0</v>
      </c>
      <c r="S128" s="2">
        <f t="shared" si="44"/>
        <v>0</v>
      </c>
      <c r="T128" s="2">
        <f t="shared" si="45"/>
        <v>0</v>
      </c>
      <c r="U128" s="2">
        <f t="shared" si="46"/>
        <v>0</v>
      </c>
      <c r="V128" s="39">
        <f t="shared" si="47"/>
        <v>0</v>
      </c>
      <c r="W128" s="2"/>
    </row>
    <row r="129" spans="1:23">
      <c r="A129" s="19" t="s">
        <v>420</v>
      </c>
      <c r="B129" s="19" t="s">
        <v>421</v>
      </c>
      <c r="C129" s="44"/>
      <c r="D129" s="38"/>
      <c r="E129" s="38"/>
      <c r="F129" s="38"/>
      <c r="G129" s="39"/>
      <c r="H129" s="1"/>
      <c r="I129" s="1"/>
      <c r="J129" s="39"/>
      <c r="K129" s="37">
        <f t="shared" si="39"/>
        <v>0</v>
      </c>
      <c r="L129" s="2">
        <f t="shared" si="40"/>
        <v>0</v>
      </c>
      <c r="M129" s="1"/>
      <c r="N129" s="1"/>
      <c r="O129" s="1"/>
      <c r="P129" s="2">
        <f t="shared" si="41"/>
        <v>0</v>
      </c>
      <c r="Q129" s="2">
        <f t="shared" si="42"/>
        <v>0</v>
      </c>
      <c r="R129" s="2">
        <f t="shared" si="43"/>
        <v>0</v>
      </c>
      <c r="S129" s="2">
        <f t="shared" si="44"/>
        <v>0</v>
      </c>
      <c r="T129" s="2">
        <f t="shared" si="45"/>
        <v>0</v>
      </c>
      <c r="U129" s="2">
        <f t="shared" si="46"/>
        <v>0</v>
      </c>
      <c r="V129" s="39">
        <f t="shared" si="47"/>
        <v>0</v>
      </c>
      <c r="W129" s="2"/>
    </row>
    <row r="130" spans="1:23">
      <c r="A130" s="19" t="s">
        <v>425</v>
      </c>
      <c r="B130" s="19" t="s">
        <v>138</v>
      </c>
      <c r="C130" s="44"/>
      <c r="D130" s="38"/>
      <c r="E130" s="38"/>
      <c r="F130" s="38"/>
      <c r="G130" s="39"/>
      <c r="H130" s="2"/>
      <c r="I130" s="2"/>
      <c r="J130" s="37"/>
      <c r="K130" s="37">
        <f t="shared" ref="K130:K133" si="48">SUM(G130:J130,C130)</f>
        <v>0</v>
      </c>
      <c r="L130" s="2">
        <f t="shared" si="40"/>
        <v>0</v>
      </c>
      <c r="M130" s="2"/>
      <c r="N130" s="2"/>
      <c r="O130" s="2"/>
      <c r="P130" s="2">
        <f t="shared" si="41"/>
        <v>0</v>
      </c>
      <c r="Q130" s="2">
        <f t="shared" si="42"/>
        <v>0</v>
      </c>
      <c r="R130" s="2">
        <f t="shared" si="43"/>
        <v>0</v>
      </c>
      <c r="S130" s="2">
        <f t="shared" si="44"/>
        <v>0</v>
      </c>
      <c r="T130" s="2">
        <f t="shared" si="45"/>
        <v>0</v>
      </c>
      <c r="U130" s="2">
        <f t="shared" ref="U130:U133" si="49">SUM(P130:T130)</f>
        <v>0</v>
      </c>
      <c r="V130" s="39">
        <f t="shared" si="47"/>
        <v>0</v>
      </c>
      <c r="W130" s="2"/>
    </row>
    <row r="131" spans="1:23">
      <c r="A131" s="2" t="s">
        <v>162</v>
      </c>
      <c r="B131" s="2" t="s">
        <v>80</v>
      </c>
      <c r="C131" s="44"/>
      <c r="D131" s="38"/>
      <c r="E131" s="38"/>
      <c r="F131" s="38"/>
      <c r="G131" s="39"/>
      <c r="H131" s="2"/>
      <c r="I131" s="2"/>
      <c r="J131" s="37"/>
      <c r="K131" s="37">
        <f t="shared" si="48"/>
        <v>0</v>
      </c>
      <c r="L131" s="2">
        <f t="shared" si="40"/>
        <v>0</v>
      </c>
      <c r="M131" s="2"/>
      <c r="N131" s="2"/>
      <c r="O131" s="2"/>
      <c r="P131" s="2">
        <f t="shared" si="41"/>
        <v>0</v>
      </c>
      <c r="Q131" s="2">
        <f t="shared" si="42"/>
        <v>0</v>
      </c>
      <c r="R131" s="2">
        <f t="shared" si="43"/>
        <v>0</v>
      </c>
      <c r="S131" s="2">
        <f t="shared" si="44"/>
        <v>0</v>
      </c>
      <c r="T131" s="2">
        <f t="shared" si="45"/>
        <v>0</v>
      </c>
      <c r="U131" s="2">
        <f t="shared" si="49"/>
        <v>0</v>
      </c>
      <c r="V131" s="39">
        <f t="shared" si="47"/>
        <v>0</v>
      </c>
      <c r="W131" s="2"/>
    </row>
    <row r="132" spans="1:23">
      <c r="A132" s="23" t="s">
        <v>446</v>
      </c>
      <c r="B132" s="19" t="s">
        <v>50</v>
      </c>
      <c r="C132" s="44"/>
      <c r="D132" s="38"/>
      <c r="E132" s="38"/>
      <c r="F132" s="38"/>
      <c r="G132" s="39"/>
      <c r="H132" s="2"/>
      <c r="I132" s="2"/>
      <c r="J132" s="37"/>
      <c r="K132" s="37">
        <f t="shared" si="48"/>
        <v>0</v>
      </c>
      <c r="L132" s="2">
        <f t="shared" si="40"/>
        <v>0</v>
      </c>
      <c r="M132" s="2"/>
      <c r="N132" s="2"/>
      <c r="O132" s="2"/>
      <c r="P132" s="2">
        <f t="shared" si="41"/>
        <v>0</v>
      </c>
      <c r="Q132" s="2">
        <f t="shared" si="42"/>
        <v>0</v>
      </c>
      <c r="R132" s="2">
        <f t="shared" si="43"/>
        <v>0</v>
      </c>
      <c r="S132" s="2">
        <f t="shared" si="44"/>
        <v>0</v>
      </c>
      <c r="T132" s="2">
        <f t="shared" si="45"/>
        <v>0</v>
      </c>
      <c r="U132" s="2">
        <f t="shared" si="49"/>
        <v>0</v>
      </c>
      <c r="V132" s="39">
        <f t="shared" si="47"/>
        <v>0</v>
      </c>
      <c r="W132" s="2"/>
    </row>
    <row r="133" spans="1:23">
      <c r="A133" s="12" t="s">
        <v>597</v>
      </c>
      <c r="B133" s="6" t="s">
        <v>54</v>
      </c>
      <c r="C133" s="37"/>
      <c r="D133" s="38"/>
      <c r="E133" s="38"/>
      <c r="F133" s="38"/>
      <c r="G133" s="39"/>
      <c r="H133" s="2"/>
      <c r="I133" s="2"/>
      <c r="J133" s="37"/>
      <c r="K133" s="37">
        <f t="shared" si="48"/>
        <v>0</v>
      </c>
      <c r="L133" s="2">
        <f t="shared" si="40"/>
        <v>0</v>
      </c>
      <c r="M133" s="2"/>
      <c r="N133" s="2"/>
      <c r="O133" s="2"/>
      <c r="P133" s="2">
        <f t="shared" si="41"/>
        <v>0</v>
      </c>
      <c r="Q133" s="2">
        <f t="shared" si="42"/>
        <v>0</v>
      </c>
      <c r="R133" s="2">
        <f t="shared" si="43"/>
        <v>0</v>
      </c>
      <c r="S133" s="2">
        <f t="shared" si="44"/>
        <v>0</v>
      </c>
      <c r="T133" s="2">
        <f t="shared" si="45"/>
        <v>0</v>
      </c>
      <c r="U133" s="2">
        <f t="shared" si="49"/>
        <v>0</v>
      </c>
      <c r="V133" s="39">
        <f t="shared" si="47"/>
        <v>0</v>
      </c>
      <c r="W133" s="2"/>
    </row>
    <row r="134" spans="1:23">
      <c r="C134" s="37"/>
      <c r="D134" s="38"/>
      <c r="E134" s="38"/>
      <c r="F134" s="38"/>
      <c r="G134" s="39"/>
      <c r="H134" s="2"/>
      <c r="I134" s="2"/>
      <c r="J134" s="37"/>
      <c r="K134" s="37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39"/>
      <c r="W134" s="2"/>
    </row>
    <row r="135" spans="1:23">
      <c r="C135" s="37"/>
      <c r="D135" s="38"/>
      <c r="E135" s="38"/>
      <c r="F135" s="38"/>
      <c r="G135" s="39"/>
      <c r="H135" s="2"/>
      <c r="I135" s="2"/>
      <c r="J135" s="37"/>
      <c r="K135" s="37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39"/>
      <c r="W135" s="2"/>
    </row>
    <row r="136" spans="1:23">
      <c r="A136" s="19" t="s">
        <v>505</v>
      </c>
      <c r="B136" s="19" t="s">
        <v>64</v>
      </c>
      <c r="C136" s="44">
        <v>70</v>
      </c>
      <c r="D136" s="38"/>
      <c r="E136" s="38"/>
      <c r="F136" s="38"/>
      <c r="G136" s="39">
        <v>81</v>
      </c>
      <c r="H136" s="2"/>
      <c r="I136" s="2">
        <v>86</v>
      </c>
      <c r="J136" s="37"/>
      <c r="K136" s="37">
        <f t="shared" ref="K136:K169" si="50">SUM(G136:J136,C136)</f>
        <v>237</v>
      </c>
      <c r="L136" s="2">
        <f t="shared" ref="L136:L169" si="51">COUNT(G136:J136,C136)</f>
        <v>3</v>
      </c>
      <c r="M136" s="2"/>
      <c r="N136" s="2"/>
      <c r="O136" s="2"/>
      <c r="P136" s="2">
        <f t="shared" ref="P136:P169" si="52">IF(C136&gt;=50,1,0)</f>
        <v>1</v>
      </c>
      <c r="Q136" s="2">
        <f t="shared" ref="Q136:Q169" si="53">IF(G136&gt;=35,1,0)</f>
        <v>1</v>
      </c>
      <c r="R136" s="2">
        <f t="shared" ref="R136:R168" si="54">IF(H136&gt;40,1,0)</f>
        <v>0</v>
      </c>
      <c r="S136" s="2">
        <f t="shared" ref="S136:S169" si="55">IF(I136&gt;=60,1,0)</f>
        <v>1</v>
      </c>
      <c r="T136" s="2">
        <f t="shared" ref="T136:T169" si="56">IF(J136&gt;=50,1,0)</f>
        <v>0</v>
      </c>
      <c r="U136" s="2">
        <f t="shared" ref="U136:U169" si="57">SUM(P136:T136)</f>
        <v>3</v>
      </c>
      <c r="V136" s="39">
        <f>K136</f>
        <v>237</v>
      </c>
      <c r="W136" s="40" t="s">
        <v>730</v>
      </c>
    </row>
    <row r="137" spans="1:23">
      <c r="A137" s="46" t="s">
        <v>654</v>
      </c>
      <c r="B137" s="46" t="s">
        <v>46</v>
      </c>
      <c r="C137" s="37">
        <v>54</v>
      </c>
      <c r="D137" s="38">
        <v>88</v>
      </c>
      <c r="E137" s="38"/>
      <c r="F137" s="38"/>
      <c r="G137" s="39">
        <f>MAX(D137:F137)</f>
        <v>88</v>
      </c>
      <c r="H137" s="2">
        <v>25</v>
      </c>
      <c r="I137" s="2"/>
      <c r="J137" s="37">
        <v>90</v>
      </c>
      <c r="K137" s="37">
        <f t="shared" si="50"/>
        <v>257</v>
      </c>
      <c r="L137" s="2">
        <f t="shared" si="51"/>
        <v>4</v>
      </c>
      <c r="M137" s="2"/>
      <c r="N137" s="2"/>
      <c r="O137" s="2"/>
      <c r="P137" s="2">
        <f t="shared" si="52"/>
        <v>1</v>
      </c>
      <c r="Q137" s="2">
        <f t="shared" si="53"/>
        <v>1</v>
      </c>
      <c r="R137" s="2">
        <f>IF(H137&gt;40,1,0)</f>
        <v>0</v>
      </c>
      <c r="S137" s="2">
        <f t="shared" si="55"/>
        <v>0</v>
      </c>
      <c r="T137" s="2">
        <f t="shared" si="56"/>
        <v>1</v>
      </c>
      <c r="U137" s="2">
        <f t="shared" si="57"/>
        <v>3</v>
      </c>
      <c r="V137" s="37">
        <f>K137-MIN(G137:J137,C137)</f>
        <v>232</v>
      </c>
      <c r="W137" s="40" t="s">
        <v>730</v>
      </c>
    </row>
    <row r="138" spans="1:23">
      <c r="A138" s="4" t="s">
        <v>503</v>
      </c>
      <c r="B138" s="4" t="s">
        <v>55</v>
      </c>
      <c r="C138" s="44">
        <v>70</v>
      </c>
      <c r="D138" s="38">
        <v>66</v>
      </c>
      <c r="E138" s="38"/>
      <c r="F138" s="38"/>
      <c r="G138" s="39">
        <f>MAX(D138:F138)</f>
        <v>66</v>
      </c>
      <c r="H138" s="2"/>
      <c r="I138" s="2"/>
      <c r="J138" s="37">
        <v>83</v>
      </c>
      <c r="K138" s="37">
        <f t="shared" si="50"/>
        <v>219</v>
      </c>
      <c r="L138" s="2">
        <f t="shared" si="51"/>
        <v>3</v>
      </c>
      <c r="M138" s="2"/>
      <c r="N138" s="2"/>
      <c r="O138" s="2"/>
      <c r="P138" s="2">
        <f t="shared" si="52"/>
        <v>1</v>
      </c>
      <c r="Q138" s="2">
        <f t="shared" si="53"/>
        <v>1</v>
      </c>
      <c r="R138" s="2">
        <f t="shared" si="54"/>
        <v>0</v>
      </c>
      <c r="S138" s="2">
        <f t="shared" si="55"/>
        <v>0</v>
      </c>
      <c r="T138" s="2">
        <f t="shared" si="56"/>
        <v>1</v>
      </c>
      <c r="U138" s="2">
        <f t="shared" si="57"/>
        <v>3</v>
      </c>
      <c r="V138" s="39">
        <f t="shared" ref="V138:V169" si="58">K138</f>
        <v>219</v>
      </c>
      <c r="W138" s="40" t="s">
        <v>730</v>
      </c>
    </row>
    <row r="139" spans="1:23">
      <c r="A139" s="4" t="s">
        <v>485</v>
      </c>
      <c r="B139" s="4" t="s">
        <v>66</v>
      </c>
      <c r="C139" s="44">
        <v>81</v>
      </c>
      <c r="D139" s="38">
        <v>18.4375</v>
      </c>
      <c r="E139" s="38"/>
      <c r="F139" s="38">
        <v>18</v>
      </c>
      <c r="G139" s="39">
        <f>MAX(D139:F139)</f>
        <v>18.4375</v>
      </c>
      <c r="H139" s="2"/>
      <c r="I139" s="2"/>
      <c r="J139" s="37">
        <v>67</v>
      </c>
      <c r="K139" s="37">
        <f t="shared" si="50"/>
        <v>166.4375</v>
      </c>
      <c r="L139" s="2">
        <f t="shared" si="51"/>
        <v>3</v>
      </c>
      <c r="M139" s="2"/>
      <c r="N139" s="2"/>
      <c r="O139" s="2"/>
      <c r="P139" s="2">
        <f t="shared" si="52"/>
        <v>1</v>
      </c>
      <c r="Q139" s="2">
        <f t="shared" si="53"/>
        <v>0</v>
      </c>
      <c r="R139" s="2">
        <f t="shared" si="54"/>
        <v>0</v>
      </c>
      <c r="S139" s="2">
        <f t="shared" si="55"/>
        <v>0</v>
      </c>
      <c r="T139" s="2">
        <f t="shared" si="56"/>
        <v>1</v>
      </c>
      <c r="U139" s="2">
        <f t="shared" si="57"/>
        <v>2</v>
      </c>
      <c r="V139" s="39">
        <f t="shared" si="58"/>
        <v>166.4375</v>
      </c>
      <c r="W139" s="41" t="s">
        <v>718</v>
      </c>
    </row>
    <row r="140" spans="1:23">
      <c r="A140" s="4" t="s">
        <v>487</v>
      </c>
      <c r="B140" s="4" t="s">
        <v>488</v>
      </c>
      <c r="C140" s="44">
        <v>62</v>
      </c>
      <c r="D140" s="38"/>
      <c r="E140" s="38"/>
      <c r="F140" s="38"/>
      <c r="G140" s="39"/>
      <c r="H140" s="2"/>
      <c r="I140" s="2">
        <v>83</v>
      </c>
      <c r="J140" s="37"/>
      <c r="K140" s="37">
        <f t="shared" si="50"/>
        <v>145</v>
      </c>
      <c r="L140" s="2">
        <f t="shared" si="51"/>
        <v>2</v>
      </c>
      <c r="M140" s="2"/>
      <c r="N140" s="2"/>
      <c r="O140" s="2"/>
      <c r="P140" s="2">
        <f t="shared" si="52"/>
        <v>1</v>
      </c>
      <c r="Q140" s="2">
        <f t="shared" si="53"/>
        <v>0</v>
      </c>
      <c r="R140" s="2">
        <f t="shared" si="54"/>
        <v>0</v>
      </c>
      <c r="S140" s="2">
        <f t="shared" si="55"/>
        <v>1</v>
      </c>
      <c r="T140" s="2">
        <f t="shared" si="56"/>
        <v>0</v>
      </c>
      <c r="U140" s="2">
        <f t="shared" si="57"/>
        <v>2</v>
      </c>
      <c r="V140" s="39">
        <f t="shared" si="58"/>
        <v>145</v>
      </c>
      <c r="W140" s="53" t="s">
        <v>719</v>
      </c>
    </row>
    <row r="141" spans="1:23">
      <c r="A141" s="1" t="s">
        <v>486</v>
      </c>
      <c r="B141" s="1" t="s">
        <v>24</v>
      </c>
      <c r="C141" s="44">
        <v>61</v>
      </c>
      <c r="D141" s="38">
        <v>59</v>
      </c>
      <c r="E141" s="38"/>
      <c r="F141" s="38"/>
      <c r="G141" s="39">
        <f>MAX(D141:F141)</f>
        <v>59</v>
      </c>
      <c r="H141" s="2"/>
      <c r="I141" s="2">
        <v>1</v>
      </c>
      <c r="J141" s="37"/>
      <c r="K141" s="37">
        <f t="shared" si="50"/>
        <v>121</v>
      </c>
      <c r="L141" s="2">
        <f t="shared" si="51"/>
        <v>3</v>
      </c>
      <c r="M141" s="2"/>
      <c r="N141" s="2"/>
      <c r="O141" s="2"/>
      <c r="P141" s="2">
        <f t="shared" si="52"/>
        <v>1</v>
      </c>
      <c r="Q141" s="2">
        <f t="shared" si="53"/>
        <v>1</v>
      </c>
      <c r="R141" s="2">
        <f t="shared" si="54"/>
        <v>0</v>
      </c>
      <c r="S141" s="2">
        <f t="shared" si="55"/>
        <v>0</v>
      </c>
      <c r="T141" s="2">
        <f t="shared" si="56"/>
        <v>0</v>
      </c>
      <c r="U141" s="2">
        <f t="shared" si="57"/>
        <v>2</v>
      </c>
      <c r="V141" s="39">
        <f t="shared" si="58"/>
        <v>121</v>
      </c>
      <c r="W141" s="53" t="s">
        <v>736</v>
      </c>
    </row>
    <row r="142" spans="1:23">
      <c r="A142" s="4" t="s">
        <v>498</v>
      </c>
      <c r="B142" s="4" t="s">
        <v>499</v>
      </c>
      <c r="C142" s="44">
        <v>52</v>
      </c>
      <c r="D142" s="38"/>
      <c r="E142" s="38"/>
      <c r="F142" s="38"/>
      <c r="G142" s="39"/>
      <c r="H142" s="2">
        <v>13</v>
      </c>
      <c r="I142" s="2">
        <v>41</v>
      </c>
      <c r="J142" s="37"/>
      <c r="K142" s="37">
        <f t="shared" si="50"/>
        <v>106</v>
      </c>
      <c r="L142" s="2">
        <f t="shared" si="51"/>
        <v>3</v>
      </c>
      <c r="M142" s="2"/>
      <c r="N142" s="2"/>
      <c r="O142" s="2"/>
      <c r="P142" s="2">
        <f t="shared" si="52"/>
        <v>1</v>
      </c>
      <c r="Q142" s="2">
        <f t="shared" si="53"/>
        <v>0</v>
      </c>
      <c r="R142" s="2">
        <f t="shared" si="54"/>
        <v>0</v>
      </c>
      <c r="S142" s="2">
        <f t="shared" si="55"/>
        <v>0</v>
      </c>
      <c r="T142" s="2">
        <f t="shared" si="56"/>
        <v>0</v>
      </c>
      <c r="U142" s="2">
        <f t="shared" si="57"/>
        <v>1</v>
      </c>
      <c r="V142" s="39">
        <f t="shared" si="58"/>
        <v>106</v>
      </c>
      <c r="W142" s="2"/>
    </row>
    <row r="143" spans="1:23">
      <c r="A143" s="4" t="s">
        <v>690</v>
      </c>
      <c r="B143" s="2" t="s">
        <v>60</v>
      </c>
      <c r="C143" s="37">
        <v>80</v>
      </c>
      <c r="D143" s="38"/>
      <c r="E143" s="38"/>
      <c r="F143" s="38"/>
      <c r="G143" s="39"/>
      <c r="H143" s="2"/>
      <c r="I143" s="2"/>
      <c r="J143" s="37"/>
      <c r="K143" s="37">
        <f t="shared" si="50"/>
        <v>80</v>
      </c>
      <c r="L143" s="2">
        <f t="shared" si="51"/>
        <v>1</v>
      </c>
      <c r="M143" s="2"/>
      <c r="N143" s="2"/>
      <c r="O143" s="2"/>
      <c r="P143" s="2">
        <f t="shared" si="52"/>
        <v>1</v>
      </c>
      <c r="Q143" s="2">
        <f t="shared" si="53"/>
        <v>0</v>
      </c>
      <c r="R143" s="2">
        <f t="shared" si="54"/>
        <v>0</v>
      </c>
      <c r="S143" s="2">
        <f t="shared" si="55"/>
        <v>0</v>
      </c>
      <c r="T143" s="2">
        <f t="shared" si="56"/>
        <v>0</v>
      </c>
      <c r="U143" s="2">
        <f t="shared" si="57"/>
        <v>1</v>
      </c>
      <c r="V143" s="39">
        <f t="shared" si="58"/>
        <v>80</v>
      </c>
      <c r="W143" s="2"/>
    </row>
    <row r="144" spans="1:23">
      <c r="A144" s="46" t="s">
        <v>645</v>
      </c>
      <c r="B144" s="46" t="s">
        <v>126</v>
      </c>
      <c r="C144" s="37">
        <v>50</v>
      </c>
      <c r="D144" s="38">
        <v>20</v>
      </c>
      <c r="E144" s="38"/>
      <c r="F144" s="38"/>
      <c r="G144" s="39">
        <f>MAX(D144:F144)</f>
        <v>20</v>
      </c>
      <c r="H144" s="2"/>
      <c r="I144" s="2"/>
      <c r="J144" s="37"/>
      <c r="K144" s="37">
        <f t="shared" si="50"/>
        <v>70</v>
      </c>
      <c r="L144" s="2">
        <f t="shared" si="51"/>
        <v>2</v>
      </c>
      <c r="M144" s="2"/>
      <c r="N144" s="2"/>
      <c r="O144" s="2"/>
      <c r="P144" s="2">
        <f t="shared" si="52"/>
        <v>1</v>
      </c>
      <c r="Q144" s="2">
        <f t="shared" si="53"/>
        <v>0</v>
      </c>
      <c r="R144" s="2">
        <f t="shared" si="54"/>
        <v>0</v>
      </c>
      <c r="S144" s="2">
        <f t="shared" si="55"/>
        <v>0</v>
      </c>
      <c r="T144" s="2">
        <f t="shared" si="56"/>
        <v>0</v>
      </c>
      <c r="U144" s="2">
        <f t="shared" si="57"/>
        <v>1</v>
      </c>
      <c r="V144" s="39">
        <f t="shared" si="58"/>
        <v>70</v>
      </c>
      <c r="W144" s="2"/>
    </row>
    <row r="145" spans="1:24">
      <c r="A145" s="4" t="s">
        <v>495</v>
      </c>
      <c r="B145" s="4" t="s">
        <v>46</v>
      </c>
      <c r="C145" s="37">
        <v>63</v>
      </c>
      <c r="D145" s="38"/>
      <c r="E145" s="38"/>
      <c r="F145" s="38"/>
      <c r="G145" s="39"/>
      <c r="H145" s="2"/>
      <c r="I145" s="2"/>
      <c r="J145" s="37"/>
      <c r="K145" s="37">
        <f t="shared" si="50"/>
        <v>63</v>
      </c>
      <c r="L145" s="2">
        <f t="shared" si="51"/>
        <v>1</v>
      </c>
      <c r="M145" s="2"/>
      <c r="N145" s="2"/>
      <c r="O145" s="2"/>
      <c r="P145" s="2">
        <f t="shared" si="52"/>
        <v>1</v>
      </c>
      <c r="Q145" s="2">
        <f t="shared" si="53"/>
        <v>0</v>
      </c>
      <c r="R145" s="2">
        <f t="shared" si="54"/>
        <v>0</v>
      </c>
      <c r="S145" s="2">
        <f t="shared" si="55"/>
        <v>0</v>
      </c>
      <c r="T145" s="2">
        <f t="shared" si="56"/>
        <v>0</v>
      </c>
      <c r="U145" s="2">
        <f t="shared" si="57"/>
        <v>1</v>
      </c>
      <c r="V145" s="39">
        <f t="shared" si="58"/>
        <v>63</v>
      </c>
      <c r="W145" s="2"/>
    </row>
    <row r="146" spans="1:24">
      <c r="A146" s="4" t="s">
        <v>502</v>
      </c>
      <c r="B146" s="4" t="s">
        <v>386</v>
      </c>
      <c r="C146" s="37"/>
      <c r="D146" s="38"/>
      <c r="E146" s="38"/>
      <c r="F146" s="38"/>
      <c r="G146" s="39"/>
      <c r="H146" s="2">
        <v>63</v>
      </c>
      <c r="I146" s="2"/>
      <c r="J146" s="37"/>
      <c r="K146" s="37">
        <f t="shared" si="50"/>
        <v>63</v>
      </c>
      <c r="L146" s="2">
        <f t="shared" si="51"/>
        <v>1</v>
      </c>
      <c r="M146" s="2"/>
      <c r="N146" s="2"/>
      <c r="O146" s="2"/>
      <c r="P146" s="2">
        <f t="shared" si="52"/>
        <v>0</v>
      </c>
      <c r="Q146" s="2">
        <f t="shared" si="53"/>
        <v>0</v>
      </c>
      <c r="R146" s="2">
        <f t="shared" si="54"/>
        <v>1</v>
      </c>
      <c r="S146" s="2">
        <f t="shared" si="55"/>
        <v>0</v>
      </c>
      <c r="T146" s="2">
        <f t="shared" si="56"/>
        <v>0</v>
      </c>
      <c r="U146" s="2">
        <f t="shared" si="57"/>
        <v>1</v>
      </c>
      <c r="V146" s="39">
        <f t="shared" si="58"/>
        <v>63</v>
      </c>
      <c r="W146" s="53" t="s">
        <v>719</v>
      </c>
      <c r="X146" s="29"/>
    </row>
    <row r="147" spans="1:24">
      <c r="A147" s="46" t="s">
        <v>647</v>
      </c>
      <c r="B147" s="46" t="s">
        <v>488</v>
      </c>
      <c r="C147" s="37"/>
      <c r="D147" s="38"/>
      <c r="E147" s="38"/>
      <c r="F147" s="38"/>
      <c r="G147" s="39"/>
      <c r="H147" s="2"/>
      <c r="I147" s="2"/>
      <c r="J147" s="37">
        <v>60</v>
      </c>
      <c r="K147" s="37">
        <f t="shared" si="50"/>
        <v>60</v>
      </c>
      <c r="L147" s="2">
        <f t="shared" si="51"/>
        <v>1</v>
      </c>
      <c r="M147" s="2"/>
      <c r="N147" s="2"/>
      <c r="O147" s="2"/>
      <c r="P147" s="2">
        <f t="shared" si="52"/>
        <v>0</v>
      </c>
      <c r="Q147" s="2">
        <f t="shared" si="53"/>
        <v>0</v>
      </c>
      <c r="R147" s="2">
        <f t="shared" si="54"/>
        <v>0</v>
      </c>
      <c r="S147" s="2">
        <f t="shared" si="55"/>
        <v>0</v>
      </c>
      <c r="T147" s="2">
        <f t="shared" si="56"/>
        <v>1</v>
      </c>
      <c r="U147" s="2">
        <f t="shared" si="57"/>
        <v>1</v>
      </c>
      <c r="V147" s="39">
        <f t="shared" si="58"/>
        <v>60</v>
      </c>
      <c r="W147" s="53" t="s">
        <v>719</v>
      </c>
    </row>
    <row r="148" spans="1:24">
      <c r="A148" s="4" t="s">
        <v>496</v>
      </c>
      <c r="B148" s="4" t="s">
        <v>52</v>
      </c>
      <c r="C148" s="37"/>
      <c r="D148" s="38"/>
      <c r="E148" s="38"/>
      <c r="F148" s="38"/>
      <c r="G148" s="39"/>
      <c r="H148" s="2"/>
      <c r="I148" s="2"/>
      <c r="J148" s="37">
        <v>50</v>
      </c>
      <c r="K148" s="37">
        <f t="shared" si="50"/>
        <v>50</v>
      </c>
      <c r="L148" s="2">
        <f t="shared" si="51"/>
        <v>1</v>
      </c>
      <c r="M148" s="2"/>
      <c r="N148" s="2"/>
      <c r="O148" s="2"/>
      <c r="P148" s="2">
        <f t="shared" si="52"/>
        <v>0</v>
      </c>
      <c r="Q148" s="2">
        <f t="shared" si="53"/>
        <v>0</v>
      </c>
      <c r="R148" s="2">
        <f t="shared" si="54"/>
        <v>0</v>
      </c>
      <c r="S148" s="2">
        <f t="shared" si="55"/>
        <v>0</v>
      </c>
      <c r="T148" s="2">
        <f t="shared" si="56"/>
        <v>1</v>
      </c>
      <c r="U148" s="2">
        <f t="shared" si="57"/>
        <v>1</v>
      </c>
      <c r="V148" s="39">
        <f t="shared" si="58"/>
        <v>50</v>
      </c>
      <c r="W148" s="53" t="s">
        <v>719</v>
      </c>
    </row>
    <row r="149" spans="1:24">
      <c r="A149" s="4" t="s">
        <v>494</v>
      </c>
      <c r="B149" s="4" t="s">
        <v>80</v>
      </c>
      <c r="C149" s="37"/>
      <c r="D149" s="38"/>
      <c r="E149" s="38"/>
      <c r="F149" s="38"/>
      <c r="G149" s="39"/>
      <c r="H149" s="2">
        <v>43</v>
      </c>
      <c r="I149" s="2"/>
      <c r="J149" s="37"/>
      <c r="K149" s="37">
        <f t="shared" si="50"/>
        <v>43</v>
      </c>
      <c r="L149" s="2">
        <f t="shared" si="51"/>
        <v>1</v>
      </c>
      <c r="M149" s="2"/>
      <c r="N149" s="2"/>
      <c r="O149" s="2"/>
      <c r="P149" s="2">
        <f t="shared" si="52"/>
        <v>0</v>
      </c>
      <c r="Q149" s="2">
        <f t="shared" si="53"/>
        <v>0</v>
      </c>
      <c r="R149" s="2">
        <f t="shared" si="54"/>
        <v>1</v>
      </c>
      <c r="S149" s="2">
        <f t="shared" si="55"/>
        <v>0</v>
      </c>
      <c r="T149" s="2">
        <f t="shared" si="56"/>
        <v>0</v>
      </c>
      <c r="U149" s="2">
        <f t="shared" si="57"/>
        <v>1</v>
      </c>
      <c r="V149" s="39">
        <f t="shared" si="58"/>
        <v>43</v>
      </c>
      <c r="W149" s="2"/>
      <c r="X149" s="29"/>
    </row>
    <row r="150" spans="1:24">
      <c r="A150" s="46" t="s">
        <v>360</v>
      </c>
      <c r="B150" s="45" t="s">
        <v>128</v>
      </c>
      <c r="C150" s="37"/>
      <c r="D150" s="38"/>
      <c r="E150" s="38"/>
      <c r="F150" s="38">
        <v>38</v>
      </c>
      <c r="G150" s="39">
        <f>MAX(D150:F150)</f>
        <v>38</v>
      </c>
      <c r="H150" s="2"/>
      <c r="I150" s="2"/>
      <c r="J150" s="37"/>
      <c r="K150" s="37">
        <f t="shared" si="50"/>
        <v>38</v>
      </c>
      <c r="L150" s="2">
        <f t="shared" si="51"/>
        <v>1</v>
      </c>
      <c r="M150" s="2"/>
      <c r="N150" s="2"/>
      <c r="O150" s="2"/>
      <c r="P150" s="2">
        <f t="shared" si="52"/>
        <v>0</v>
      </c>
      <c r="Q150" s="2">
        <f t="shared" si="53"/>
        <v>1</v>
      </c>
      <c r="R150" s="2">
        <f t="shared" si="54"/>
        <v>0</v>
      </c>
      <c r="S150" s="2">
        <f t="shared" si="55"/>
        <v>0</v>
      </c>
      <c r="T150" s="2">
        <f t="shared" si="56"/>
        <v>0</v>
      </c>
      <c r="U150" s="2">
        <f t="shared" si="57"/>
        <v>1</v>
      </c>
      <c r="V150" s="39">
        <f t="shared" si="58"/>
        <v>38</v>
      </c>
      <c r="W150" s="53" t="s">
        <v>737</v>
      </c>
    </row>
    <row r="151" spans="1:24">
      <c r="A151" s="4" t="s">
        <v>497</v>
      </c>
      <c r="B151" s="4" t="s">
        <v>50</v>
      </c>
      <c r="C151" s="44">
        <v>45</v>
      </c>
      <c r="D151" s="38">
        <v>20</v>
      </c>
      <c r="E151" s="38"/>
      <c r="F151" s="38"/>
      <c r="G151" s="39">
        <f>MAX(D151:F151)</f>
        <v>20</v>
      </c>
      <c r="H151" s="2">
        <v>18</v>
      </c>
      <c r="I151" s="2"/>
      <c r="J151" s="37"/>
      <c r="K151" s="37">
        <f t="shared" si="50"/>
        <v>83</v>
      </c>
      <c r="L151" s="2">
        <f t="shared" si="51"/>
        <v>3</v>
      </c>
      <c r="M151" s="2"/>
      <c r="N151" s="2"/>
      <c r="O151" s="2"/>
      <c r="P151" s="2">
        <f t="shared" si="52"/>
        <v>0</v>
      </c>
      <c r="Q151" s="2">
        <f t="shared" si="53"/>
        <v>0</v>
      </c>
      <c r="R151" s="2">
        <f t="shared" si="54"/>
        <v>0</v>
      </c>
      <c r="S151" s="2">
        <f t="shared" si="55"/>
        <v>0</v>
      </c>
      <c r="T151" s="2">
        <f t="shared" si="56"/>
        <v>0</v>
      </c>
      <c r="U151" s="2">
        <f t="shared" si="57"/>
        <v>0</v>
      </c>
      <c r="V151" s="39">
        <f t="shared" si="58"/>
        <v>83</v>
      </c>
      <c r="W151" s="2"/>
    </row>
    <row r="152" spans="1:24">
      <c r="A152" s="46" t="s">
        <v>655</v>
      </c>
      <c r="B152" s="46" t="s">
        <v>14</v>
      </c>
      <c r="C152" s="37">
        <v>41</v>
      </c>
      <c r="D152" s="38"/>
      <c r="E152" s="38"/>
      <c r="F152" s="38"/>
      <c r="G152" s="39"/>
      <c r="H152" s="2">
        <v>29</v>
      </c>
      <c r="I152" s="2">
        <v>13</v>
      </c>
      <c r="J152" s="37"/>
      <c r="K152" s="37">
        <f t="shared" si="50"/>
        <v>83</v>
      </c>
      <c r="L152" s="2">
        <f t="shared" si="51"/>
        <v>3</v>
      </c>
      <c r="M152" s="2"/>
      <c r="N152" s="2"/>
      <c r="O152" s="2"/>
      <c r="P152" s="2">
        <f t="shared" si="52"/>
        <v>0</v>
      </c>
      <c r="Q152" s="2">
        <f t="shared" si="53"/>
        <v>0</v>
      </c>
      <c r="R152" s="2">
        <f t="shared" si="54"/>
        <v>0</v>
      </c>
      <c r="S152" s="2">
        <f t="shared" si="55"/>
        <v>0</v>
      </c>
      <c r="T152" s="2">
        <f t="shared" si="56"/>
        <v>0</v>
      </c>
      <c r="U152" s="2">
        <f t="shared" si="57"/>
        <v>0</v>
      </c>
      <c r="V152" s="39">
        <f t="shared" si="58"/>
        <v>83</v>
      </c>
      <c r="W152" s="53" t="s">
        <v>719</v>
      </c>
    </row>
    <row r="153" spans="1:24">
      <c r="A153" s="46" t="s">
        <v>646</v>
      </c>
      <c r="B153" s="46" t="s">
        <v>60</v>
      </c>
      <c r="C153" s="37"/>
      <c r="D153" s="38"/>
      <c r="E153" s="38"/>
      <c r="F153" s="38"/>
      <c r="G153" s="39"/>
      <c r="H153" s="2"/>
      <c r="I153" s="2">
        <v>54</v>
      </c>
      <c r="J153" s="37"/>
      <c r="K153" s="37">
        <f t="shared" si="50"/>
        <v>54</v>
      </c>
      <c r="L153" s="2">
        <f t="shared" si="51"/>
        <v>1</v>
      </c>
      <c r="M153" s="2"/>
      <c r="N153" s="2"/>
      <c r="O153" s="2"/>
      <c r="P153" s="2">
        <f t="shared" si="52"/>
        <v>0</v>
      </c>
      <c r="Q153" s="2">
        <f t="shared" si="53"/>
        <v>0</v>
      </c>
      <c r="R153" s="2">
        <f t="shared" si="54"/>
        <v>0</v>
      </c>
      <c r="S153" s="2">
        <f t="shared" si="55"/>
        <v>0</v>
      </c>
      <c r="T153" s="2">
        <f t="shared" si="56"/>
        <v>0</v>
      </c>
      <c r="U153" s="2">
        <f t="shared" si="57"/>
        <v>0</v>
      </c>
      <c r="V153" s="39">
        <f t="shared" si="58"/>
        <v>54</v>
      </c>
      <c r="W153" s="53" t="s">
        <v>719</v>
      </c>
    </row>
    <row r="154" spans="1:24" s="29" customFormat="1">
      <c r="A154" s="4" t="s">
        <v>501</v>
      </c>
      <c r="B154" s="4" t="s">
        <v>371</v>
      </c>
      <c r="C154" s="37"/>
      <c r="D154" s="38"/>
      <c r="E154" s="38"/>
      <c r="F154" s="38"/>
      <c r="G154" s="39"/>
      <c r="H154" s="2"/>
      <c r="I154" s="2">
        <v>44</v>
      </c>
      <c r="J154" s="37"/>
      <c r="K154" s="37">
        <f t="shared" si="50"/>
        <v>44</v>
      </c>
      <c r="L154" s="2">
        <f t="shared" si="51"/>
        <v>1</v>
      </c>
      <c r="M154" s="2"/>
      <c r="N154" s="2"/>
      <c r="O154" s="2"/>
      <c r="P154" s="2">
        <f t="shared" si="52"/>
        <v>0</v>
      </c>
      <c r="Q154" s="2">
        <f t="shared" si="53"/>
        <v>0</v>
      </c>
      <c r="R154" s="2">
        <f t="shared" si="54"/>
        <v>0</v>
      </c>
      <c r="S154" s="2">
        <f t="shared" si="55"/>
        <v>0</v>
      </c>
      <c r="T154" s="2">
        <f t="shared" si="56"/>
        <v>0</v>
      </c>
      <c r="U154" s="2">
        <f t="shared" si="57"/>
        <v>0</v>
      </c>
      <c r="V154" s="39">
        <f t="shared" si="58"/>
        <v>44</v>
      </c>
      <c r="W154" s="53" t="s">
        <v>719</v>
      </c>
      <c r="X154"/>
    </row>
    <row r="155" spans="1:24" s="29" customFormat="1">
      <c r="A155" s="4" t="s">
        <v>504</v>
      </c>
      <c r="B155" s="4" t="s">
        <v>14</v>
      </c>
      <c r="C155" s="44">
        <v>42</v>
      </c>
      <c r="D155" s="38"/>
      <c r="E155" s="38"/>
      <c r="F155" s="38"/>
      <c r="G155" s="39"/>
      <c r="H155" s="2"/>
      <c r="I155" s="2"/>
      <c r="J155" s="37"/>
      <c r="K155" s="37">
        <f t="shared" si="50"/>
        <v>42</v>
      </c>
      <c r="L155" s="2">
        <f t="shared" si="51"/>
        <v>1</v>
      </c>
      <c r="M155" s="2"/>
      <c r="N155" s="2"/>
      <c r="O155" s="2"/>
      <c r="P155" s="2">
        <f t="shared" si="52"/>
        <v>0</v>
      </c>
      <c r="Q155" s="2">
        <f t="shared" si="53"/>
        <v>0</v>
      </c>
      <c r="R155" s="2">
        <f t="shared" si="54"/>
        <v>0</v>
      </c>
      <c r="S155" s="2">
        <f t="shared" si="55"/>
        <v>0</v>
      </c>
      <c r="T155" s="2">
        <f t="shared" si="56"/>
        <v>0</v>
      </c>
      <c r="U155" s="2">
        <f t="shared" si="57"/>
        <v>0</v>
      </c>
      <c r="V155" s="39">
        <f t="shared" si="58"/>
        <v>42</v>
      </c>
      <c r="W155" s="2"/>
      <c r="X155"/>
    </row>
    <row r="156" spans="1:24" s="29" customFormat="1">
      <c r="A156" s="1" t="s">
        <v>491</v>
      </c>
      <c r="B156" s="1" t="s">
        <v>315</v>
      </c>
      <c r="C156" s="44">
        <v>13</v>
      </c>
      <c r="D156" s="38"/>
      <c r="E156" s="38"/>
      <c r="F156" s="38"/>
      <c r="G156" s="39"/>
      <c r="H156" s="2">
        <v>20</v>
      </c>
      <c r="I156" s="2">
        <v>4</v>
      </c>
      <c r="J156" s="37"/>
      <c r="K156" s="37">
        <f t="shared" si="50"/>
        <v>37</v>
      </c>
      <c r="L156" s="2">
        <f t="shared" si="51"/>
        <v>3</v>
      </c>
      <c r="M156" s="2"/>
      <c r="N156" s="2"/>
      <c r="O156" s="2"/>
      <c r="P156" s="2">
        <f t="shared" si="52"/>
        <v>0</v>
      </c>
      <c r="Q156" s="2">
        <f t="shared" si="53"/>
        <v>0</v>
      </c>
      <c r="R156" s="2">
        <f t="shared" si="54"/>
        <v>0</v>
      </c>
      <c r="S156" s="2">
        <f t="shared" si="55"/>
        <v>0</v>
      </c>
      <c r="T156" s="2">
        <f t="shared" si="56"/>
        <v>0</v>
      </c>
      <c r="U156" s="2">
        <f t="shared" si="57"/>
        <v>0</v>
      </c>
      <c r="V156" s="39">
        <f t="shared" si="58"/>
        <v>37</v>
      </c>
      <c r="W156" s="2"/>
    </row>
    <row r="157" spans="1:24" s="29" customFormat="1">
      <c r="A157" s="4" t="s">
        <v>489</v>
      </c>
      <c r="B157" s="4" t="s">
        <v>490</v>
      </c>
      <c r="C157" s="44">
        <v>12</v>
      </c>
      <c r="D157" s="38">
        <v>22.1875</v>
      </c>
      <c r="E157" s="38"/>
      <c r="F157" s="38"/>
      <c r="G157" s="39">
        <f>MAX(D157:F157)</f>
        <v>22.1875</v>
      </c>
      <c r="H157" s="2"/>
      <c r="I157" s="2"/>
      <c r="J157" s="37"/>
      <c r="K157" s="37">
        <f t="shared" si="50"/>
        <v>34.1875</v>
      </c>
      <c r="L157" s="2">
        <f t="shared" si="51"/>
        <v>2</v>
      </c>
      <c r="M157" s="2"/>
      <c r="N157" s="2"/>
      <c r="O157" s="2"/>
      <c r="P157" s="2">
        <f t="shared" si="52"/>
        <v>0</v>
      </c>
      <c r="Q157" s="2">
        <f t="shared" si="53"/>
        <v>0</v>
      </c>
      <c r="R157" s="2">
        <f t="shared" si="54"/>
        <v>0</v>
      </c>
      <c r="S157" s="2">
        <f t="shared" si="55"/>
        <v>0</v>
      </c>
      <c r="T157" s="2">
        <f t="shared" si="56"/>
        <v>0</v>
      </c>
      <c r="U157" s="2">
        <f t="shared" si="57"/>
        <v>0</v>
      </c>
      <c r="V157" s="39">
        <f t="shared" si="58"/>
        <v>34.1875</v>
      </c>
      <c r="W157" s="2"/>
    </row>
    <row r="158" spans="1:24" s="29" customFormat="1">
      <c r="A158" s="1" t="s">
        <v>370</v>
      </c>
      <c r="B158" s="1" t="s">
        <v>93</v>
      </c>
      <c r="C158" s="37"/>
      <c r="D158" s="38"/>
      <c r="E158" s="38"/>
      <c r="F158" s="38"/>
      <c r="G158" s="39"/>
      <c r="H158" s="2">
        <v>19</v>
      </c>
      <c r="I158" s="2"/>
      <c r="J158" s="37"/>
      <c r="K158" s="37">
        <f t="shared" si="50"/>
        <v>19</v>
      </c>
      <c r="L158" s="2">
        <f t="shared" si="51"/>
        <v>1</v>
      </c>
      <c r="M158" s="2"/>
      <c r="N158" s="2"/>
      <c r="O158" s="2"/>
      <c r="P158" s="2">
        <f t="shared" si="52"/>
        <v>0</v>
      </c>
      <c r="Q158" s="2">
        <f t="shared" si="53"/>
        <v>0</v>
      </c>
      <c r="R158" s="2">
        <f t="shared" si="54"/>
        <v>0</v>
      </c>
      <c r="S158" s="2">
        <f t="shared" si="55"/>
        <v>0</v>
      </c>
      <c r="T158" s="2">
        <f t="shared" si="56"/>
        <v>0</v>
      </c>
      <c r="U158" s="2">
        <f t="shared" si="57"/>
        <v>0</v>
      </c>
      <c r="V158" s="39">
        <f t="shared" si="58"/>
        <v>19</v>
      </c>
      <c r="W158" s="2"/>
    </row>
    <row r="159" spans="1:24" s="29" customFormat="1">
      <c r="A159" s="4" t="s">
        <v>689</v>
      </c>
      <c r="B159" s="2" t="s">
        <v>64</v>
      </c>
      <c r="C159" s="37">
        <v>17</v>
      </c>
      <c r="D159" s="38"/>
      <c r="E159" s="38"/>
      <c r="F159" s="38"/>
      <c r="G159" s="39"/>
      <c r="H159" s="2"/>
      <c r="I159" s="2"/>
      <c r="J159" s="37"/>
      <c r="K159" s="37">
        <f t="shared" si="50"/>
        <v>17</v>
      </c>
      <c r="L159" s="2">
        <f t="shared" si="51"/>
        <v>1</v>
      </c>
      <c r="M159" s="2"/>
      <c r="N159" s="2"/>
      <c r="O159" s="2"/>
      <c r="P159" s="2">
        <f t="shared" si="52"/>
        <v>0</v>
      </c>
      <c r="Q159" s="2">
        <f t="shared" si="53"/>
        <v>0</v>
      </c>
      <c r="R159" s="2">
        <f t="shared" si="54"/>
        <v>0</v>
      </c>
      <c r="S159" s="2">
        <f t="shared" si="55"/>
        <v>0</v>
      </c>
      <c r="T159" s="2">
        <f t="shared" si="56"/>
        <v>0</v>
      </c>
      <c r="U159" s="2">
        <f t="shared" si="57"/>
        <v>0</v>
      </c>
      <c r="V159" s="39">
        <f t="shared" si="58"/>
        <v>17</v>
      </c>
      <c r="W159" s="53" t="s">
        <v>719</v>
      </c>
    </row>
    <row r="160" spans="1:24" s="29" customFormat="1">
      <c r="A160" s="46" t="s">
        <v>652</v>
      </c>
      <c r="B160" s="45" t="s">
        <v>653</v>
      </c>
      <c r="C160" s="37"/>
      <c r="D160" s="38"/>
      <c r="E160" s="38"/>
      <c r="F160" s="38"/>
      <c r="G160" s="39"/>
      <c r="H160" s="2">
        <v>17</v>
      </c>
      <c r="I160" s="2"/>
      <c r="J160" s="37"/>
      <c r="K160" s="37">
        <f t="shared" si="50"/>
        <v>17</v>
      </c>
      <c r="L160" s="2">
        <f t="shared" si="51"/>
        <v>1</v>
      </c>
      <c r="M160" s="2"/>
      <c r="N160" s="2"/>
      <c r="O160" s="2"/>
      <c r="P160" s="2">
        <f t="shared" si="52"/>
        <v>0</v>
      </c>
      <c r="Q160" s="2">
        <f t="shared" si="53"/>
        <v>0</v>
      </c>
      <c r="R160" s="2">
        <f t="shared" si="54"/>
        <v>0</v>
      </c>
      <c r="S160" s="2">
        <f t="shared" si="55"/>
        <v>0</v>
      </c>
      <c r="T160" s="2">
        <f t="shared" si="56"/>
        <v>0</v>
      </c>
      <c r="U160" s="2">
        <f t="shared" si="57"/>
        <v>0</v>
      </c>
      <c r="V160" s="39">
        <f t="shared" si="58"/>
        <v>17</v>
      </c>
      <c r="W160" s="2"/>
      <c r="X160"/>
    </row>
    <row r="161" spans="1:24" s="29" customFormat="1">
      <c r="A161" s="46" t="s">
        <v>648</v>
      </c>
      <c r="B161" s="46" t="s">
        <v>46</v>
      </c>
      <c r="C161" s="37">
        <v>9</v>
      </c>
      <c r="D161" s="38"/>
      <c r="E161" s="38"/>
      <c r="F161" s="38">
        <v>6.5</v>
      </c>
      <c r="G161" s="39">
        <f>MAX(D161:F161)</f>
        <v>6.5</v>
      </c>
      <c r="H161" s="2"/>
      <c r="I161" s="2"/>
      <c r="J161" s="37"/>
      <c r="K161" s="37">
        <f t="shared" si="50"/>
        <v>15.5</v>
      </c>
      <c r="L161" s="2">
        <f t="shared" si="51"/>
        <v>2</v>
      </c>
      <c r="M161" s="2"/>
      <c r="N161" s="2"/>
      <c r="O161" s="2"/>
      <c r="P161" s="2">
        <f t="shared" si="52"/>
        <v>0</v>
      </c>
      <c r="Q161" s="2">
        <f t="shared" si="53"/>
        <v>0</v>
      </c>
      <c r="R161" s="2">
        <f t="shared" si="54"/>
        <v>0</v>
      </c>
      <c r="S161" s="2">
        <f t="shared" si="55"/>
        <v>0</v>
      </c>
      <c r="T161" s="2">
        <f t="shared" si="56"/>
        <v>0</v>
      </c>
      <c r="U161" s="2">
        <f t="shared" si="57"/>
        <v>0</v>
      </c>
      <c r="V161" s="39">
        <f t="shared" si="58"/>
        <v>15.5</v>
      </c>
      <c r="W161" s="2"/>
    </row>
    <row r="162" spans="1:24" s="29" customFormat="1">
      <c r="A162" s="46" t="s">
        <v>649</v>
      </c>
      <c r="B162" s="46" t="s">
        <v>128</v>
      </c>
      <c r="C162" s="37"/>
      <c r="D162" s="38"/>
      <c r="E162" s="38"/>
      <c r="F162" s="38">
        <v>6</v>
      </c>
      <c r="G162" s="39">
        <f>MAX(D162:F162)</f>
        <v>6</v>
      </c>
      <c r="H162" s="2"/>
      <c r="I162" s="2"/>
      <c r="J162" s="37"/>
      <c r="K162" s="37">
        <f t="shared" si="50"/>
        <v>6</v>
      </c>
      <c r="L162" s="2">
        <f t="shared" si="51"/>
        <v>1</v>
      </c>
      <c r="M162" s="2"/>
      <c r="N162" s="2"/>
      <c r="O162" s="2"/>
      <c r="P162" s="2">
        <f t="shared" si="52"/>
        <v>0</v>
      </c>
      <c r="Q162" s="2">
        <f t="shared" si="53"/>
        <v>0</v>
      </c>
      <c r="R162" s="2">
        <f t="shared" si="54"/>
        <v>0</v>
      </c>
      <c r="S162" s="2">
        <f t="shared" si="55"/>
        <v>0</v>
      </c>
      <c r="T162" s="2">
        <f t="shared" si="56"/>
        <v>0</v>
      </c>
      <c r="U162" s="2">
        <f t="shared" si="57"/>
        <v>0</v>
      </c>
      <c r="V162" s="39">
        <f t="shared" si="58"/>
        <v>6</v>
      </c>
      <c r="W162" s="53" t="s">
        <v>719</v>
      </c>
    </row>
    <row r="163" spans="1:24" s="29" customFormat="1">
      <c r="A163" s="45" t="s">
        <v>598</v>
      </c>
      <c r="B163" s="45" t="s">
        <v>68</v>
      </c>
      <c r="C163" s="37"/>
      <c r="D163" s="38"/>
      <c r="E163" s="38"/>
      <c r="F163" s="38"/>
      <c r="G163" s="39"/>
      <c r="H163" s="2"/>
      <c r="I163" s="2">
        <v>4</v>
      </c>
      <c r="J163" s="37"/>
      <c r="K163" s="37">
        <f t="shared" si="50"/>
        <v>4</v>
      </c>
      <c r="L163" s="2">
        <f t="shared" si="51"/>
        <v>1</v>
      </c>
      <c r="M163" s="2"/>
      <c r="N163" s="2"/>
      <c r="O163" s="2"/>
      <c r="P163" s="2">
        <f t="shared" si="52"/>
        <v>0</v>
      </c>
      <c r="Q163" s="2">
        <f t="shared" si="53"/>
        <v>0</v>
      </c>
      <c r="R163" s="2">
        <f t="shared" si="54"/>
        <v>0</v>
      </c>
      <c r="S163" s="2">
        <f t="shared" si="55"/>
        <v>0</v>
      </c>
      <c r="T163" s="2">
        <f t="shared" si="56"/>
        <v>0</v>
      </c>
      <c r="U163" s="2">
        <f t="shared" si="57"/>
        <v>0</v>
      </c>
      <c r="V163" s="39">
        <f t="shared" si="58"/>
        <v>4</v>
      </c>
      <c r="W163" s="2"/>
    </row>
    <row r="164" spans="1:24" s="29" customFormat="1">
      <c r="A164" s="46" t="s">
        <v>650</v>
      </c>
      <c r="B164" s="45" t="s">
        <v>46</v>
      </c>
      <c r="C164" s="37"/>
      <c r="D164" s="38"/>
      <c r="E164" s="38"/>
      <c r="F164" s="38"/>
      <c r="G164" s="39"/>
      <c r="H164" s="2"/>
      <c r="I164" s="2">
        <v>3</v>
      </c>
      <c r="J164" s="37"/>
      <c r="K164" s="37">
        <f t="shared" si="50"/>
        <v>3</v>
      </c>
      <c r="L164" s="2">
        <f t="shared" si="51"/>
        <v>1</v>
      </c>
      <c r="M164" s="2"/>
      <c r="N164" s="2"/>
      <c r="O164" s="2"/>
      <c r="P164" s="2">
        <f t="shared" si="52"/>
        <v>0</v>
      </c>
      <c r="Q164" s="2">
        <f t="shared" si="53"/>
        <v>0</v>
      </c>
      <c r="R164" s="2">
        <f t="shared" si="54"/>
        <v>0</v>
      </c>
      <c r="S164" s="2">
        <f t="shared" si="55"/>
        <v>0</v>
      </c>
      <c r="T164" s="2">
        <f t="shared" si="56"/>
        <v>0</v>
      </c>
      <c r="U164" s="2">
        <f t="shared" si="57"/>
        <v>0</v>
      </c>
      <c r="V164" s="39">
        <f t="shared" si="58"/>
        <v>3</v>
      </c>
      <c r="W164" s="2"/>
    </row>
    <row r="165" spans="1:24" s="29" customFormat="1">
      <c r="A165" s="46" t="s">
        <v>656</v>
      </c>
      <c r="B165" s="46" t="s">
        <v>11</v>
      </c>
      <c r="C165" s="37"/>
      <c r="D165" s="38"/>
      <c r="E165" s="38"/>
      <c r="F165" s="38"/>
      <c r="G165" s="39"/>
      <c r="H165" s="2"/>
      <c r="I165" s="2">
        <v>1</v>
      </c>
      <c r="J165" s="37"/>
      <c r="K165" s="37">
        <f t="shared" si="50"/>
        <v>1</v>
      </c>
      <c r="L165" s="2">
        <f t="shared" si="51"/>
        <v>1</v>
      </c>
      <c r="M165" s="2"/>
      <c r="N165" s="2"/>
      <c r="O165" s="2"/>
      <c r="P165" s="2">
        <f t="shared" si="52"/>
        <v>0</v>
      </c>
      <c r="Q165" s="2">
        <f t="shared" si="53"/>
        <v>0</v>
      </c>
      <c r="R165" s="2">
        <f t="shared" si="54"/>
        <v>0</v>
      </c>
      <c r="S165" s="2">
        <f t="shared" si="55"/>
        <v>0</v>
      </c>
      <c r="T165" s="2">
        <f t="shared" si="56"/>
        <v>0</v>
      </c>
      <c r="U165" s="2">
        <f t="shared" si="57"/>
        <v>0</v>
      </c>
      <c r="V165" s="39">
        <f t="shared" si="58"/>
        <v>1</v>
      </c>
      <c r="W165" s="53" t="s">
        <v>719</v>
      </c>
    </row>
    <row r="166" spans="1:24" s="29" customFormat="1">
      <c r="A166" s="4" t="s">
        <v>492</v>
      </c>
      <c r="B166" s="4" t="s">
        <v>493</v>
      </c>
      <c r="C166" s="37"/>
      <c r="D166" s="38"/>
      <c r="E166" s="38"/>
      <c r="F166" s="38"/>
      <c r="G166" s="39"/>
      <c r="H166" s="2"/>
      <c r="I166" s="2"/>
      <c r="J166" s="37"/>
      <c r="K166" s="37">
        <f t="shared" si="50"/>
        <v>0</v>
      </c>
      <c r="L166" s="2">
        <f t="shared" si="51"/>
        <v>0</v>
      </c>
      <c r="M166" s="2"/>
      <c r="N166" s="2"/>
      <c r="O166" s="2"/>
      <c r="P166" s="2">
        <f t="shared" si="52"/>
        <v>0</v>
      </c>
      <c r="Q166" s="2">
        <f t="shared" si="53"/>
        <v>0</v>
      </c>
      <c r="R166" s="2">
        <f t="shared" si="54"/>
        <v>0</v>
      </c>
      <c r="S166" s="2">
        <f t="shared" si="55"/>
        <v>0</v>
      </c>
      <c r="T166" s="2">
        <f t="shared" si="56"/>
        <v>0</v>
      </c>
      <c r="U166" s="2">
        <f t="shared" si="57"/>
        <v>0</v>
      </c>
      <c r="V166" s="39">
        <f t="shared" si="58"/>
        <v>0</v>
      </c>
      <c r="W166" s="53" t="s">
        <v>719</v>
      </c>
    </row>
    <row r="167" spans="1:24" s="29" customFormat="1">
      <c r="A167" s="1" t="s">
        <v>500</v>
      </c>
      <c r="B167" s="1" t="s">
        <v>174</v>
      </c>
      <c r="C167" s="37"/>
      <c r="D167" s="38"/>
      <c r="E167" s="38"/>
      <c r="F167" s="38"/>
      <c r="G167" s="39"/>
      <c r="H167" s="2"/>
      <c r="I167" s="2"/>
      <c r="J167" s="37"/>
      <c r="K167" s="37">
        <f t="shared" si="50"/>
        <v>0</v>
      </c>
      <c r="L167" s="2">
        <f t="shared" si="51"/>
        <v>0</v>
      </c>
      <c r="M167" s="2"/>
      <c r="N167" s="2"/>
      <c r="O167" s="2"/>
      <c r="P167" s="2">
        <f t="shared" si="52"/>
        <v>0</v>
      </c>
      <c r="Q167" s="2">
        <f t="shared" si="53"/>
        <v>0</v>
      </c>
      <c r="R167" s="2">
        <f t="shared" si="54"/>
        <v>0</v>
      </c>
      <c r="S167" s="2">
        <f t="shared" si="55"/>
        <v>0</v>
      </c>
      <c r="T167" s="2">
        <f t="shared" si="56"/>
        <v>0</v>
      </c>
      <c r="U167" s="2">
        <f t="shared" si="57"/>
        <v>0</v>
      </c>
      <c r="V167" s="39">
        <f t="shared" si="58"/>
        <v>0</v>
      </c>
      <c r="W167" s="2"/>
    </row>
    <row r="168" spans="1:24">
      <c r="A168" s="46" t="s">
        <v>651</v>
      </c>
      <c r="B168" s="45" t="s">
        <v>155</v>
      </c>
      <c r="C168" s="37"/>
      <c r="D168" s="38"/>
      <c r="E168" s="38"/>
      <c r="F168" s="38"/>
      <c r="G168" s="39"/>
      <c r="H168" s="2"/>
      <c r="I168" s="2"/>
      <c r="J168" s="37"/>
      <c r="K168" s="37">
        <f t="shared" si="50"/>
        <v>0</v>
      </c>
      <c r="L168" s="2">
        <f t="shared" si="51"/>
        <v>0</v>
      </c>
      <c r="M168" s="2"/>
      <c r="N168" s="2"/>
      <c r="O168" s="2"/>
      <c r="P168" s="2">
        <f t="shared" si="52"/>
        <v>0</v>
      </c>
      <c r="Q168" s="2">
        <f t="shared" si="53"/>
        <v>0</v>
      </c>
      <c r="R168" s="2">
        <f t="shared" si="54"/>
        <v>0</v>
      </c>
      <c r="S168" s="2">
        <f t="shared" si="55"/>
        <v>0</v>
      </c>
      <c r="T168" s="2">
        <f t="shared" si="56"/>
        <v>0</v>
      </c>
      <c r="U168" s="2">
        <f t="shared" si="57"/>
        <v>0</v>
      </c>
      <c r="V168" s="39">
        <f t="shared" si="58"/>
        <v>0</v>
      </c>
      <c r="W168" s="2"/>
      <c r="X168" s="29"/>
    </row>
    <row r="169" spans="1:24">
      <c r="A169" s="46" t="s">
        <v>657</v>
      </c>
      <c r="B169" s="45" t="s">
        <v>93</v>
      </c>
      <c r="C169" s="37"/>
      <c r="D169" s="38"/>
      <c r="E169" s="38"/>
      <c r="F169" s="38"/>
      <c r="G169" s="39"/>
      <c r="H169" s="2"/>
      <c r="I169" s="2"/>
      <c r="J169" s="37"/>
      <c r="K169" s="37">
        <f t="shared" si="50"/>
        <v>0</v>
      </c>
      <c r="L169" s="2">
        <f t="shared" si="51"/>
        <v>0</v>
      </c>
      <c r="M169" s="2"/>
      <c r="N169" s="2"/>
      <c r="O169" s="2"/>
      <c r="P169" s="2">
        <f t="shared" si="52"/>
        <v>0</v>
      </c>
      <c r="Q169" s="2">
        <f t="shared" si="53"/>
        <v>0</v>
      </c>
      <c r="R169" s="2">
        <f>IF(H169&gt;40,1,0)</f>
        <v>0</v>
      </c>
      <c r="S169" s="2">
        <f t="shared" si="55"/>
        <v>0</v>
      </c>
      <c r="T169" s="2">
        <f t="shared" si="56"/>
        <v>0</v>
      </c>
      <c r="U169" s="2">
        <f t="shared" si="57"/>
        <v>0</v>
      </c>
      <c r="V169" s="39">
        <f t="shared" si="58"/>
        <v>0</v>
      </c>
      <c r="W169" s="2"/>
    </row>
    <row r="171" spans="1:24">
      <c r="D171" s="42" t="s">
        <v>722</v>
      </c>
      <c r="F171" s="42" t="s">
        <v>727</v>
      </c>
      <c r="P171" s="14" t="s">
        <v>720</v>
      </c>
      <c r="Q171" s="14" t="s">
        <v>728</v>
      </c>
      <c r="R171" s="14" t="s">
        <v>722</v>
      </c>
      <c r="S171" s="14" t="s">
        <v>723</v>
      </c>
      <c r="T171" s="14" t="s">
        <v>720</v>
      </c>
    </row>
  </sheetData>
  <sortState ref="A3:AC13">
    <sortCondition descending="1" ref="U3:U13"/>
    <sortCondition descending="1" ref="V3:V13"/>
  </sortState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"/>
  <sheetViews>
    <sheetView topLeftCell="A79" workbookViewId="0">
      <selection activeCell="E106" sqref="E106"/>
    </sheetView>
  </sheetViews>
  <sheetFormatPr defaultRowHeight="14.4"/>
  <cols>
    <col min="1" max="1" width="13.33203125" style="14" customWidth="1"/>
    <col min="3" max="3" width="5" style="30" customWidth="1"/>
    <col min="4" max="6" width="5" style="14" customWidth="1"/>
    <col min="7" max="7" width="5" style="30" customWidth="1"/>
    <col min="8" max="8" width="6.88671875" style="14" customWidth="1"/>
    <col min="9" max="9" width="5" style="14" customWidth="1"/>
    <col min="10" max="10" width="1.109375" style="14" customWidth="1"/>
    <col min="11" max="17" width="5" style="14" customWidth="1"/>
    <col min="18" max="19" width="8.88671875" style="14"/>
    <col min="20" max="20" width="26.6640625" style="14" customWidth="1"/>
  </cols>
  <sheetData>
    <row r="1" spans="1:20" ht="40.200000000000003">
      <c r="A1" s="12" t="s">
        <v>2</v>
      </c>
      <c r="B1" s="6" t="s">
        <v>3</v>
      </c>
      <c r="C1" s="30" t="s">
        <v>699</v>
      </c>
      <c r="D1" s="32" t="s">
        <v>724</v>
      </c>
      <c r="E1" s="33" t="s">
        <v>703</v>
      </c>
      <c r="F1" s="33" t="s">
        <v>704</v>
      </c>
      <c r="G1" s="33" t="s">
        <v>705</v>
      </c>
      <c r="H1" s="34" t="s">
        <v>706</v>
      </c>
      <c r="I1" s="35" t="s">
        <v>707</v>
      </c>
      <c r="J1" s="35"/>
      <c r="K1" s="35" t="s">
        <v>708</v>
      </c>
      <c r="L1" s="35" t="s">
        <v>709</v>
      </c>
      <c r="M1" s="36" t="s">
        <v>710</v>
      </c>
      <c r="N1" s="36" t="s">
        <v>711</v>
      </c>
      <c r="O1" s="36" t="s">
        <v>712</v>
      </c>
      <c r="P1" s="36" t="s">
        <v>713</v>
      </c>
      <c r="Q1" s="36" t="s">
        <v>714</v>
      </c>
      <c r="R1" s="34" t="s">
        <v>715</v>
      </c>
      <c r="S1" s="36" t="s">
        <v>716</v>
      </c>
      <c r="T1" s="36" t="s">
        <v>717</v>
      </c>
    </row>
    <row r="2" spans="1:20">
      <c r="A2" s="1" t="s">
        <v>84</v>
      </c>
      <c r="B2" s="11" t="s">
        <v>85</v>
      </c>
      <c r="C2" s="44">
        <v>93</v>
      </c>
      <c r="D2" s="50">
        <v>59</v>
      </c>
      <c r="E2" s="2">
        <v>81</v>
      </c>
      <c r="F2" s="2">
        <v>96</v>
      </c>
      <c r="G2" s="37"/>
      <c r="H2" s="37">
        <f t="shared" ref="H2:H33" si="0">SUM(D2:G2,C2)</f>
        <v>329</v>
      </c>
      <c r="I2" s="2">
        <f t="shared" ref="I2:I33" si="1">COUNT(D2:G2,C2)</f>
        <v>4</v>
      </c>
      <c r="J2" s="2"/>
      <c r="K2" s="2"/>
      <c r="L2" s="2"/>
      <c r="M2" s="2">
        <f t="shared" ref="M2:M33" si="2">IF(C2&gt;=50,1,0)</f>
        <v>1</v>
      </c>
      <c r="N2" s="2">
        <f t="shared" ref="N2:N33" si="3">IF(D2&gt;=40,1,0)</f>
        <v>1</v>
      </c>
      <c r="O2" s="2">
        <f t="shared" ref="O2:O33" si="4">IF(E2&gt;=50,1,0)</f>
        <v>1</v>
      </c>
      <c r="P2" s="2">
        <f t="shared" ref="P2:P33" si="5">IF(F2&gt;=60,1,0)</f>
        <v>1</v>
      </c>
      <c r="Q2" s="2">
        <f t="shared" ref="Q2:Q56" si="6">IF(G2&gt;=50,1,0)</f>
        <v>0</v>
      </c>
      <c r="R2" s="2">
        <f t="shared" ref="R2:R33" si="7">SUM(M2:Q2)</f>
        <v>4</v>
      </c>
      <c r="S2" s="37">
        <f>H2-MIN(D2:G2,C2)</f>
        <v>270</v>
      </c>
      <c r="T2" s="40" t="s">
        <v>730</v>
      </c>
    </row>
    <row r="3" spans="1:20">
      <c r="A3" s="1" t="s">
        <v>182</v>
      </c>
      <c r="B3" s="1" t="s">
        <v>46</v>
      </c>
      <c r="C3" s="44">
        <v>89</v>
      </c>
      <c r="D3" s="50">
        <v>70</v>
      </c>
      <c r="E3" s="2">
        <v>85</v>
      </c>
      <c r="F3" s="2"/>
      <c r="G3" s="37">
        <v>85</v>
      </c>
      <c r="H3" s="37">
        <f t="shared" si="0"/>
        <v>329</v>
      </c>
      <c r="I3" s="2">
        <f t="shared" si="1"/>
        <v>4</v>
      </c>
      <c r="J3" s="2"/>
      <c r="K3" s="2"/>
      <c r="L3" s="2"/>
      <c r="M3" s="2">
        <f t="shared" si="2"/>
        <v>1</v>
      </c>
      <c r="N3" s="2">
        <f t="shared" si="3"/>
        <v>1</v>
      </c>
      <c r="O3" s="2">
        <f t="shared" si="4"/>
        <v>1</v>
      </c>
      <c r="P3" s="2">
        <f t="shared" si="5"/>
        <v>0</v>
      </c>
      <c r="Q3" s="2">
        <f t="shared" si="6"/>
        <v>1</v>
      </c>
      <c r="R3" s="2">
        <f t="shared" si="7"/>
        <v>4</v>
      </c>
      <c r="S3" s="37">
        <f>H3-MIN(D3:G3,C3)</f>
        <v>259</v>
      </c>
      <c r="T3" s="40" t="s">
        <v>730</v>
      </c>
    </row>
    <row r="4" spans="1:20">
      <c r="A4" s="1" t="s">
        <v>193</v>
      </c>
      <c r="B4" s="1" t="s">
        <v>9</v>
      </c>
      <c r="C4" s="44">
        <v>96</v>
      </c>
      <c r="D4" s="50">
        <v>96</v>
      </c>
      <c r="E4" s="2"/>
      <c r="F4" s="2"/>
      <c r="G4" s="37">
        <v>97.5</v>
      </c>
      <c r="H4" s="37">
        <f t="shared" si="0"/>
        <v>289.5</v>
      </c>
      <c r="I4" s="2">
        <f t="shared" si="1"/>
        <v>3</v>
      </c>
      <c r="J4" s="2"/>
      <c r="K4" s="2"/>
      <c r="L4" s="2"/>
      <c r="M4" s="2">
        <f t="shared" si="2"/>
        <v>1</v>
      </c>
      <c r="N4" s="2">
        <f t="shared" si="3"/>
        <v>1</v>
      </c>
      <c r="O4" s="2">
        <f t="shared" si="4"/>
        <v>0</v>
      </c>
      <c r="P4" s="2">
        <f t="shared" si="5"/>
        <v>0</v>
      </c>
      <c r="Q4" s="2">
        <f t="shared" si="6"/>
        <v>1</v>
      </c>
      <c r="R4" s="2">
        <f t="shared" si="7"/>
        <v>3</v>
      </c>
      <c r="S4" s="37">
        <f t="shared" ref="S4:S16" si="8">H4</f>
        <v>289.5</v>
      </c>
      <c r="T4" s="40" t="s">
        <v>730</v>
      </c>
    </row>
    <row r="5" spans="1:20">
      <c r="A5" s="1" t="s">
        <v>207</v>
      </c>
      <c r="B5" s="1" t="s">
        <v>11</v>
      </c>
      <c r="C5" s="44">
        <v>98</v>
      </c>
      <c r="D5" s="50">
        <v>92</v>
      </c>
      <c r="E5" s="2"/>
      <c r="F5" s="2"/>
      <c r="G5" s="37">
        <v>97.5</v>
      </c>
      <c r="H5" s="37">
        <f t="shared" si="0"/>
        <v>287.5</v>
      </c>
      <c r="I5" s="2">
        <f t="shared" si="1"/>
        <v>3</v>
      </c>
      <c r="J5" s="2"/>
      <c r="K5" s="2"/>
      <c r="L5" s="2"/>
      <c r="M5" s="2">
        <f t="shared" si="2"/>
        <v>1</v>
      </c>
      <c r="N5" s="2">
        <f t="shared" si="3"/>
        <v>1</v>
      </c>
      <c r="O5" s="2">
        <f t="shared" si="4"/>
        <v>0</v>
      </c>
      <c r="P5" s="2">
        <f t="shared" si="5"/>
        <v>0</v>
      </c>
      <c r="Q5" s="2">
        <f t="shared" si="6"/>
        <v>1</v>
      </c>
      <c r="R5" s="2">
        <f t="shared" si="7"/>
        <v>3</v>
      </c>
      <c r="S5" s="37">
        <f t="shared" si="8"/>
        <v>287.5</v>
      </c>
      <c r="T5" s="40" t="s">
        <v>730</v>
      </c>
    </row>
    <row r="6" spans="1:20">
      <c r="A6" s="1" t="s">
        <v>203</v>
      </c>
      <c r="B6" s="1" t="s">
        <v>204</v>
      </c>
      <c r="C6" s="44">
        <v>97</v>
      </c>
      <c r="D6" s="50">
        <v>92</v>
      </c>
      <c r="E6" s="2"/>
      <c r="F6" s="2"/>
      <c r="G6" s="37">
        <v>98.097499999999997</v>
      </c>
      <c r="H6" s="37">
        <f t="shared" si="0"/>
        <v>287.09749999999997</v>
      </c>
      <c r="I6" s="2">
        <f t="shared" si="1"/>
        <v>3</v>
      </c>
      <c r="J6" s="2"/>
      <c r="K6" s="2"/>
      <c r="L6" s="2"/>
      <c r="M6" s="2">
        <f t="shared" si="2"/>
        <v>1</v>
      </c>
      <c r="N6" s="2">
        <f t="shared" si="3"/>
        <v>1</v>
      </c>
      <c r="O6" s="2">
        <f t="shared" si="4"/>
        <v>0</v>
      </c>
      <c r="P6" s="2">
        <f t="shared" si="5"/>
        <v>0</v>
      </c>
      <c r="Q6" s="2">
        <f t="shared" si="6"/>
        <v>1</v>
      </c>
      <c r="R6" s="2">
        <f t="shared" si="7"/>
        <v>3</v>
      </c>
      <c r="S6" s="37">
        <f t="shared" si="8"/>
        <v>287.09749999999997</v>
      </c>
      <c r="T6" s="40" t="s">
        <v>730</v>
      </c>
    </row>
    <row r="7" spans="1:20">
      <c r="A7" s="2" t="s">
        <v>215</v>
      </c>
      <c r="B7" s="2" t="s">
        <v>39</v>
      </c>
      <c r="C7" s="44">
        <v>99</v>
      </c>
      <c r="D7" s="50">
        <v>73</v>
      </c>
      <c r="E7" s="2"/>
      <c r="F7" s="2"/>
      <c r="G7" s="37">
        <v>98.097499999999997</v>
      </c>
      <c r="H7" s="37">
        <f t="shared" si="0"/>
        <v>270.09749999999997</v>
      </c>
      <c r="I7" s="2">
        <f t="shared" si="1"/>
        <v>3</v>
      </c>
      <c r="J7" s="2"/>
      <c r="K7" s="2"/>
      <c r="L7" s="2"/>
      <c r="M7" s="2">
        <f t="shared" si="2"/>
        <v>1</v>
      </c>
      <c r="N7" s="2">
        <f t="shared" si="3"/>
        <v>1</v>
      </c>
      <c r="O7" s="2">
        <f t="shared" si="4"/>
        <v>0</v>
      </c>
      <c r="P7" s="2">
        <f t="shared" si="5"/>
        <v>0</v>
      </c>
      <c r="Q7" s="2">
        <f t="shared" si="6"/>
        <v>1</v>
      </c>
      <c r="R7" s="2">
        <f t="shared" si="7"/>
        <v>3</v>
      </c>
      <c r="S7" s="37">
        <f t="shared" si="8"/>
        <v>270.09749999999997</v>
      </c>
      <c r="T7" s="40" t="s">
        <v>730</v>
      </c>
    </row>
    <row r="8" spans="1:20">
      <c r="A8" s="1" t="s">
        <v>197</v>
      </c>
      <c r="B8" s="1" t="s">
        <v>198</v>
      </c>
      <c r="C8" s="44">
        <v>92</v>
      </c>
      <c r="D8" s="50">
        <v>85</v>
      </c>
      <c r="E8" s="1"/>
      <c r="F8" s="1"/>
      <c r="G8" s="39">
        <v>90.652500000000003</v>
      </c>
      <c r="H8" s="37">
        <f t="shared" si="0"/>
        <v>267.65250000000003</v>
      </c>
      <c r="I8" s="2">
        <f t="shared" si="1"/>
        <v>3</v>
      </c>
      <c r="J8" s="1"/>
      <c r="K8" s="1"/>
      <c r="L8" s="1"/>
      <c r="M8" s="2">
        <f t="shared" si="2"/>
        <v>1</v>
      </c>
      <c r="N8" s="2">
        <f t="shared" si="3"/>
        <v>1</v>
      </c>
      <c r="O8" s="2">
        <f t="shared" si="4"/>
        <v>0</v>
      </c>
      <c r="P8" s="2">
        <f t="shared" si="5"/>
        <v>0</v>
      </c>
      <c r="Q8" s="2">
        <f t="shared" si="6"/>
        <v>1</v>
      </c>
      <c r="R8" s="2">
        <f t="shared" si="7"/>
        <v>3</v>
      </c>
      <c r="S8" s="37">
        <f t="shared" si="8"/>
        <v>267.65250000000003</v>
      </c>
      <c r="T8" s="40" t="s">
        <v>730</v>
      </c>
    </row>
    <row r="9" spans="1:20">
      <c r="A9" s="2" t="s">
        <v>87</v>
      </c>
      <c r="B9" s="9" t="s">
        <v>88</v>
      </c>
      <c r="C9" s="44">
        <v>89</v>
      </c>
      <c r="D9" s="50">
        <v>83</v>
      </c>
      <c r="E9" s="1">
        <v>89</v>
      </c>
      <c r="F9" s="1"/>
      <c r="G9" s="39"/>
      <c r="H9" s="37">
        <f t="shared" si="0"/>
        <v>261</v>
      </c>
      <c r="I9" s="2">
        <f t="shared" si="1"/>
        <v>3</v>
      </c>
      <c r="J9" s="1"/>
      <c r="K9" s="1"/>
      <c r="L9" s="1"/>
      <c r="M9" s="2">
        <f t="shared" si="2"/>
        <v>1</v>
      </c>
      <c r="N9" s="2">
        <f t="shared" si="3"/>
        <v>1</v>
      </c>
      <c r="O9" s="2">
        <f t="shared" si="4"/>
        <v>1</v>
      </c>
      <c r="P9" s="2">
        <f t="shared" si="5"/>
        <v>0</v>
      </c>
      <c r="Q9" s="2">
        <f t="shared" si="6"/>
        <v>0</v>
      </c>
      <c r="R9" s="2">
        <f t="shared" si="7"/>
        <v>3</v>
      </c>
      <c r="S9" s="37">
        <f t="shared" si="8"/>
        <v>261</v>
      </c>
      <c r="T9" s="40" t="s">
        <v>730</v>
      </c>
    </row>
    <row r="10" spans="1:20">
      <c r="A10" s="1" t="s">
        <v>222</v>
      </c>
      <c r="B10" s="1" t="s">
        <v>126</v>
      </c>
      <c r="C10" s="44">
        <v>99</v>
      </c>
      <c r="D10" s="50"/>
      <c r="E10" s="2">
        <v>75</v>
      </c>
      <c r="F10" s="2"/>
      <c r="G10" s="37">
        <v>85</v>
      </c>
      <c r="H10" s="37">
        <f t="shared" si="0"/>
        <v>259</v>
      </c>
      <c r="I10" s="2">
        <f t="shared" si="1"/>
        <v>3</v>
      </c>
      <c r="J10" s="2"/>
      <c r="K10" s="2"/>
      <c r="L10" s="2"/>
      <c r="M10" s="2">
        <f t="shared" si="2"/>
        <v>1</v>
      </c>
      <c r="N10" s="2">
        <f t="shared" si="3"/>
        <v>0</v>
      </c>
      <c r="O10" s="2">
        <f t="shared" si="4"/>
        <v>1</v>
      </c>
      <c r="P10" s="2">
        <f t="shared" si="5"/>
        <v>0</v>
      </c>
      <c r="Q10" s="2">
        <f t="shared" si="6"/>
        <v>1</v>
      </c>
      <c r="R10" s="2">
        <f t="shared" si="7"/>
        <v>3</v>
      </c>
      <c r="S10" s="37">
        <f t="shared" si="8"/>
        <v>259</v>
      </c>
      <c r="T10" s="40" t="s">
        <v>730</v>
      </c>
    </row>
    <row r="11" spans="1:20">
      <c r="A11" s="2" t="s">
        <v>75</v>
      </c>
      <c r="B11" s="9" t="s">
        <v>76</v>
      </c>
      <c r="C11" s="44">
        <v>94</v>
      </c>
      <c r="D11" s="50">
        <v>69</v>
      </c>
      <c r="E11" s="2"/>
      <c r="F11" s="2"/>
      <c r="G11" s="37">
        <v>92.5</v>
      </c>
      <c r="H11" s="37">
        <f t="shared" si="0"/>
        <v>255.5</v>
      </c>
      <c r="I11" s="2">
        <f t="shared" si="1"/>
        <v>3</v>
      </c>
      <c r="J11" s="2"/>
      <c r="K11" s="2"/>
      <c r="L11" s="2"/>
      <c r="M11" s="2">
        <f t="shared" si="2"/>
        <v>1</v>
      </c>
      <c r="N11" s="2">
        <f t="shared" si="3"/>
        <v>1</v>
      </c>
      <c r="O11" s="2">
        <f t="shared" si="4"/>
        <v>0</v>
      </c>
      <c r="P11" s="2">
        <f t="shared" si="5"/>
        <v>0</v>
      </c>
      <c r="Q11" s="2">
        <f t="shared" si="6"/>
        <v>1</v>
      </c>
      <c r="R11" s="2">
        <f t="shared" si="7"/>
        <v>3</v>
      </c>
      <c r="S11" s="37">
        <f t="shared" si="8"/>
        <v>255.5</v>
      </c>
      <c r="T11" s="40" t="s">
        <v>730</v>
      </c>
    </row>
    <row r="12" spans="1:20">
      <c r="A12" s="1" t="s">
        <v>78</v>
      </c>
      <c r="B12" s="11" t="s">
        <v>14</v>
      </c>
      <c r="C12" s="44">
        <v>82</v>
      </c>
      <c r="D12" s="50">
        <v>72</v>
      </c>
      <c r="E12" s="2"/>
      <c r="F12" s="2"/>
      <c r="G12" s="37">
        <v>100</v>
      </c>
      <c r="H12" s="37">
        <f t="shared" si="0"/>
        <v>254</v>
      </c>
      <c r="I12" s="2">
        <f t="shared" si="1"/>
        <v>3</v>
      </c>
      <c r="J12" s="2"/>
      <c r="K12" s="2"/>
      <c r="L12" s="2"/>
      <c r="M12" s="2">
        <f t="shared" si="2"/>
        <v>1</v>
      </c>
      <c r="N12" s="2">
        <f t="shared" si="3"/>
        <v>1</v>
      </c>
      <c r="O12" s="2">
        <f t="shared" si="4"/>
        <v>0</v>
      </c>
      <c r="P12" s="2">
        <f t="shared" si="5"/>
        <v>0</v>
      </c>
      <c r="Q12" s="2">
        <f t="shared" si="6"/>
        <v>1</v>
      </c>
      <c r="R12" s="2">
        <f t="shared" si="7"/>
        <v>3</v>
      </c>
      <c r="S12" s="37">
        <f t="shared" si="8"/>
        <v>254</v>
      </c>
      <c r="T12" s="40" t="s">
        <v>730</v>
      </c>
    </row>
    <row r="13" spans="1:20">
      <c r="A13" s="1" t="s">
        <v>190</v>
      </c>
      <c r="B13" s="1" t="s">
        <v>46</v>
      </c>
      <c r="C13" s="44">
        <v>82</v>
      </c>
      <c r="D13" s="50">
        <v>76</v>
      </c>
      <c r="E13" s="2"/>
      <c r="F13" s="2"/>
      <c r="G13" s="37">
        <v>95.147500000000008</v>
      </c>
      <c r="H13" s="37">
        <f t="shared" si="0"/>
        <v>253.14750000000001</v>
      </c>
      <c r="I13" s="2">
        <f t="shared" si="1"/>
        <v>3</v>
      </c>
      <c r="J13" s="2"/>
      <c r="K13" s="2"/>
      <c r="L13" s="2"/>
      <c r="M13" s="2">
        <f t="shared" si="2"/>
        <v>1</v>
      </c>
      <c r="N13" s="2">
        <f t="shared" si="3"/>
        <v>1</v>
      </c>
      <c r="O13" s="2">
        <f t="shared" si="4"/>
        <v>0</v>
      </c>
      <c r="P13" s="2">
        <f t="shared" si="5"/>
        <v>0</v>
      </c>
      <c r="Q13" s="2">
        <f t="shared" si="6"/>
        <v>1</v>
      </c>
      <c r="R13" s="2">
        <f t="shared" si="7"/>
        <v>3</v>
      </c>
      <c r="S13" s="37">
        <f t="shared" si="8"/>
        <v>253.14750000000001</v>
      </c>
      <c r="T13" s="40" t="s">
        <v>730</v>
      </c>
    </row>
    <row r="14" spans="1:20">
      <c r="A14" s="10" t="s">
        <v>229</v>
      </c>
      <c r="B14" s="10" t="s">
        <v>19</v>
      </c>
      <c r="C14" s="44">
        <v>90</v>
      </c>
      <c r="D14" s="50">
        <v>68</v>
      </c>
      <c r="E14" s="2"/>
      <c r="F14" s="2"/>
      <c r="G14" s="37">
        <v>92.5</v>
      </c>
      <c r="H14" s="37">
        <f t="shared" si="0"/>
        <v>250.5</v>
      </c>
      <c r="I14" s="2">
        <f t="shared" si="1"/>
        <v>3</v>
      </c>
      <c r="J14" s="2"/>
      <c r="K14" s="2"/>
      <c r="L14" s="2"/>
      <c r="M14" s="2">
        <f t="shared" si="2"/>
        <v>1</v>
      </c>
      <c r="N14" s="2">
        <f t="shared" si="3"/>
        <v>1</v>
      </c>
      <c r="O14" s="2">
        <f t="shared" si="4"/>
        <v>0</v>
      </c>
      <c r="P14" s="2">
        <f t="shared" si="5"/>
        <v>0</v>
      </c>
      <c r="Q14" s="2">
        <f t="shared" si="6"/>
        <v>1</v>
      </c>
      <c r="R14" s="2">
        <f t="shared" si="7"/>
        <v>3</v>
      </c>
      <c r="S14" s="37">
        <f t="shared" si="8"/>
        <v>250.5</v>
      </c>
      <c r="T14" s="40" t="s">
        <v>730</v>
      </c>
    </row>
    <row r="15" spans="1:20">
      <c r="A15" s="1" t="s">
        <v>208</v>
      </c>
      <c r="B15" s="1" t="s">
        <v>46</v>
      </c>
      <c r="C15" s="44">
        <v>92</v>
      </c>
      <c r="D15" s="50">
        <v>64</v>
      </c>
      <c r="E15" s="2"/>
      <c r="F15" s="2"/>
      <c r="G15" s="37">
        <v>90.824999999999989</v>
      </c>
      <c r="H15" s="37">
        <f t="shared" si="0"/>
        <v>246.82499999999999</v>
      </c>
      <c r="I15" s="2">
        <f t="shared" si="1"/>
        <v>3</v>
      </c>
      <c r="J15" s="2"/>
      <c r="K15" s="2"/>
      <c r="L15" s="2"/>
      <c r="M15" s="2">
        <f t="shared" si="2"/>
        <v>1</v>
      </c>
      <c r="N15" s="2">
        <f t="shared" si="3"/>
        <v>1</v>
      </c>
      <c r="O15" s="2">
        <f t="shared" si="4"/>
        <v>0</v>
      </c>
      <c r="P15" s="2">
        <f t="shared" si="5"/>
        <v>0</v>
      </c>
      <c r="Q15" s="2">
        <f t="shared" si="6"/>
        <v>1</v>
      </c>
      <c r="R15" s="2">
        <f t="shared" si="7"/>
        <v>3</v>
      </c>
      <c r="S15" s="37">
        <f t="shared" si="8"/>
        <v>246.82499999999999</v>
      </c>
      <c r="T15" s="40" t="s">
        <v>730</v>
      </c>
    </row>
    <row r="16" spans="1:20">
      <c r="A16" s="4" t="s">
        <v>181</v>
      </c>
      <c r="B16" s="4" t="s">
        <v>9</v>
      </c>
      <c r="C16" s="44">
        <v>80</v>
      </c>
      <c r="D16" s="50">
        <v>71</v>
      </c>
      <c r="E16" s="2"/>
      <c r="F16" s="2"/>
      <c r="G16" s="37">
        <v>95</v>
      </c>
      <c r="H16" s="37">
        <f t="shared" si="0"/>
        <v>246</v>
      </c>
      <c r="I16" s="2">
        <f t="shared" si="1"/>
        <v>3</v>
      </c>
      <c r="J16" s="2"/>
      <c r="K16" s="2"/>
      <c r="L16" s="2"/>
      <c r="M16" s="2">
        <f t="shared" si="2"/>
        <v>1</v>
      </c>
      <c r="N16" s="2">
        <f t="shared" si="3"/>
        <v>1</v>
      </c>
      <c r="O16" s="2">
        <f t="shared" si="4"/>
        <v>0</v>
      </c>
      <c r="P16" s="2">
        <f t="shared" si="5"/>
        <v>0</v>
      </c>
      <c r="Q16" s="2">
        <f t="shared" si="6"/>
        <v>1</v>
      </c>
      <c r="R16" s="2">
        <f t="shared" si="7"/>
        <v>3</v>
      </c>
      <c r="S16" s="37">
        <f t="shared" si="8"/>
        <v>246</v>
      </c>
      <c r="T16" s="40" t="s">
        <v>730</v>
      </c>
    </row>
    <row r="17" spans="1:20">
      <c r="A17" s="1" t="s">
        <v>217</v>
      </c>
      <c r="B17" s="1" t="s">
        <v>218</v>
      </c>
      <c r="C17" s="44">
        <v>70</v>
      </c>
      <c r="D17" s="50">
        <v>46</v>
      </c>
      <c r="E17" s="2">
        <v>24</v>
      </c>
      <c r="F17" s="2">
        <v>95</v>
      </c>
      <c r="G17" s="37">
        <v>69.602500000000006</v>
      </c>
      <c r="H17" s="37">
        <f t="shared" si="0"/>
        <v>304.60250000000002</v>
      </c>
      <c r="I17" s="2">
        <f t="shared" si="1"/>
        <v>5</v>
      </c>
      <c r="J17" s="2"/>
      <c r="K17" s="2"/>
      <c r="L17" s="2"/>
      <c r="M17" s="2">
        <f t="shared" si="2"/>
        <v>1</v>
      </c>
      <c r="N17" s="2">
        <f t="shared" si="3"/>
        <v>1</v>
      </c>
      <c r="O17" s="2">
        <f t="shared" si="4"/>
        <v>0</v>
      </c>
      <c r="P17" s="2">
        <f t="shared" si="5"/>
        <v>1</v>
      </c>
      <c r="Q17" s="2">
        <f t="shared" si="6"/>
        <v>1</v>
      </c>
      <c r="R17" s="2">
        <f t="shared" si="7"/>
        <v>4</v>
      </c>
      <c r="S17" s="39">
        <f>F17+G17+C17</f>
        <v>234.60250000000002</v>
      </c>
      <c r="T17" s="40" t="s">
        <v>730</v>
      </c>
    </row>
    <row r="18" spans="1:20">
      <c r="A18" s="2" t="s">
        <v>188</v>
      </c>
      <c r="B18" s="2" t="s">
        <v>95</v>
      </c>
      <c r="C18" s="44">
        <v>87</v>
      </c>
      <c r="D18" s="50">
        <v>56</v>
      </c>
      <c r="E18" s="2"/>
      <c r="F18" s="2"/>
      <c r="G18" s="37">
        <v>84.461250000000007</v>
      </c>
      <c r="H18" s="37">
        <f t="shared" si="0"/>
        <v>227.46125000000001</v>
      </c>
      <c r="I18" s="2">
        <f t="shared" si="1"/>
        <v>3</v>
      </c>
      <c r="J18" s="2"/>
      <c r="K18" s="2"/>
      <c r="L18" s="2"/>
      <c r="M18" s="2">
        <f t="shared" si="2"/>
        <v>1</v>
      </c>
      <c r="N18" s="2">
        <f t="shared" si="3"/>
        <v>1</v>
      </c>
      <c r="O18" s="2">
        <f t="shared" si="4"/>
        <v>0</v>
      </c>
      <c r="P18" s="2">
        <f t="shared" si="5"/>
        <v>0</v>
      </c>
      <c r="Q18" s="2">
        <f t="shared" si="6"/>
        <v>1</v>
      </c>
      <c r="R18" s="2">
        <f t="shared" si="7"/>
        <v>3</v>
      </c>
      <c r="S18" s="37">
        <f>H18</f>
        <v>227.46125000000001</v>
      </c>
      <c r="T18" s="40" t="s">
        <v>730</v>
      </c>
    </row>
    <row r="19" spans="1:20">
      <c r="A19" s="2" t="s">
        <v>83</v>
      </c>
      <c r="B19" s="9" t="s">
        <v>5</v>
      </c>
      <c r="C19" s="44">
        <v>76</v>
      </c>
      <c r="D19" s="50">
        <v>61</v>
      </c>
      <c r="E19" s="2"/>
      <c r="F19" s="2"/>
      <c r="G19" s="37">
        <v>85</v>
      </c>
      <c r="H19" s="37">
        <f t="shared" si="0"/>
        <v>222</v>
      </c>
      <c r="I19" s="2">
        <f t="shared" si="1"/>
        <v>3</v>
      </c>
      <c r="J19" s="2"/>
      <c r="K19" s="40">
        <v>96</v>
      </c>
      <c r="L19" s="2"/>
      <c r="M19" s="2">
        <f t="shared" si="2"/>
        <v>1</v>
      </c>
      <c r="N19" s="2">
        <f t="shared" si="3"/>
        <v>1</v>
      </c>
      <c r="O19" s="2">
        <f t="shared" si="4"/>
        <v>0</v>
      </c>
      <c r="P19" s="2">
        <f t="shared" si="5"/>
        <v>0</v>
      </c>
      <c r="Q19" s="2">
        <f t="shared" si="6"/>
        <v>1</v>
      </c>
      <c r="R19" s="2">
        <f t="shared" si="7"/>
        <v>3</v>
      </c>
      <c r="S19" s="37">
        <f>H19</f>
        <v>222</v>
      </c>
      <c r="T19" s="40" t="s">
        <v>730</v>
      </c>
    </row>
    <row r="20" spans="1:20">
      <c r="A20" s="2" t="s">
        <v>86</v>
      </c>
      <c r="B20" s="9" t="s">
        <v>33</v>
      </c>
      <c r="C20" s="44">
        <v>87</v>
      </c>
      <c r="D20" s="55">
        <v>64</v>
      </c>
      <c r="E20" s="1"/>
      <c r="F20" s="1"/>
      <c r="G20" s="39">
        <v>66.452500000000001</v>
      </c>
      <c r="H20" s="37">
        <f t="shared" si="0"/>
        <v>217.45249999999999</v>
      </c>
      <c r="I20" s="2">
        <f t="shared" si="1"/>
        <v>3</v>
      </c>
      <c r="J20" s="1"/>
      <c r="K20" s="1"/>
      <c r="L20" s="1"/>
      <c r="M20" s="2">
        <f t="shared" si="2"/>
        <v>1</v>
      </c>
      <c r="N20" s="2">
        <f t="shared" si="3"/>
        <v>1</v>
      </c>
      <c r="O20" s="2">
        <f t="shared" si="4"/>
        <v>0</v>
      </c>
      <c r="P20" s="2">
        <f t="shared" si="5"/>
        <v>0</v>
      </c>
      <c r="Q20" s="2">
        <f t="shared" si="6"/>
        <v>1</v>
      </c>
      <c r="R20" s="2">
        <f t="shared" si="7"/>
        <v>3</v>
      </c>
      <c r="S20" s="37">
        <f>H20</f>
        <v>217.45249999999999</v>
      </c>
      <c r="T20" s="40" t="s">
        <v>730</v>
      </c>
    </row>
    <row r="21" spans="1:20">
      <c r="A21" s="4" t="s">
        <v>223</v>
      </c>
      <c r="B21" s="4" t="s">
        <v>121</v>
      </c>
      <c r="C21" s="44">
        <v>87</v>
      </c>
      <c r="D21" s="50">
        <v>56</v>
      </c>
      <c r="E21" s="2">
        <v>72</v>
      </c>
      <c r="F21" s="2"/>
      <c r="G21" s="37"/>
      <c r="H21" s="37">
        <f t="shared" si="0"/>
        <v>215</v>
      </c>
      <c r="I21" s="2">
        <f t="shared" si="1"/>
        <v>3</v>
      </c>
      <c r="J21" s="2"/>
      <c r="K21" s="2"/>
      <c r="L21" s="2"/>
      <c r="M21" s="2">
        <f t="shared" si="2"/>
        <v>1</v>
      </c>
      <c r="N21" s="2">
        <f t="shared" si="3"/>
        <v>1</v>
      </c>
      <c r="O21" s="2">
        <f t="shared" si="4"/>
        <v>1</v>
      </c>
      <c r="P21" s="2">
        <f t="shared" si="5"/>
        <v>0</v>
      </c>
      <c r="Q21" s="2">
        <f t="shared" si="6"/>
        <v>0</v>
      </c>
      <c r="R21" s="2">
        <f t="shared" si="7"/>
        <v>3</v>
      </c>
      <c r="S21" s="37">
        <f>H21</f>
        <v>215</v>
      </c>
      <c r="T21" s="40" t="s">
        <v>730</v>
      </c>
    </row>
    <row r="22" spans="1:20">
      <c r="A22" s="1" t="s">
        <v>172</v>
      </c>
      <c r="B22" s="1" t="s">
        <v>80</v>
      </c>
      <c r="C22" s="44">
        <v>74</v>
      </c>
      <c r="D22" s="50">
        <v>49</v>
      </c>
      <c r="E22" s="2"/>
      <c r="F22" s="2"/>
      <c r="G22" s="37">
        <v>86.666666666666671</v>
      </c>
      <c r="H22" s="37">
        <f t="shared" si="0"/>
        <v>209.66666666666669</v>
      </c>
      <c r="I22" s="2">
        <f t="shared" si="1"/>
        <v>3</v>
      </c>
      <c r="J22" s="2"/>
      <c r="K22" s="2"/>
      <c r="L22" s="2"/>
      <c r="M22" s="2">
        <f t="shared" si="2"/>
        <v>1</v>
      </c>
      <c r="N22" s="2">
        <f t="shared" si="3"/>
        <v>1</v>
      </c>
      <c r="O22" s="2">
        <f t="shared" si="4"/>
        <v>0</v>
      </c>
      <c r="P22" s="2">
        <f t="shared" si="5"/>
        <v>0</v>
      </c>
      <c r="Q22" s="2">
        <f t="shared" si="6"/>
        <v>1</v>
      </c>
      <c r="R22" s="2">
        <f t="shared" si="7"/>
        <v>3</v>
      </c>
      <c r="S22" s="37">
        <f>H22</f>
        <v>209.66666666666669</v>
      </c>
      <c r="T22" s="40" t="s">
        <v>730</v>
      </c>
    </row>
    <row r="23" spans="1:20">
      <c r="A23" s="1" t="s">
        <v>216</v>
      </c>
      <c r="B23" s="1" t="s">
        <v>18</v>
      </c>
      <c r="C23" s="44">
        <v>74</v>
      </c>
      <c r="D23" s="50">
        <v>41</v>
      </c>
      <c r="E23" s="2">
        <v>18</v>
      </c>
      <c r="F23" s="2">
        <v>64</v>
      </c>
      <c r="G23" s="37"/>
      <c r="H23" s="37">
        <f t="shared" si="0"/>
        <v>197</v>
      </c>
      <c r="I23" s="2">
        <f t="shared" si="1"/>
        <v>4</v>
      </c>
      <c r="J23" s="2"/>
      <c r="K23" s="2"/>
      <c r="L23" s="2"/>
      <c r="M23" s="2">
        <f t="shared" si="2"/>
        <v>1</v>
      </c>
      <c r="N23" s="2">
        <f t="shared" si="3"/>
        <v>1</v>
      </c>
      <c r="O23" s="2">
        <f t="shared" si="4"/>
        <v>0</v>
      </c>
      <c r="P23" s="2">
        <f t="shared" si="5"/>
        <v>1</v>
      </c>
      <c r="Q23" s="2">
        <f t="shared" si="6"/>
        <v>0</v>
      </c>
      <c r="R23" s="2">
        <f t="shared" si="7"/>
        <v>3</v>
      </c>
      <c r="S23" s="37">
        <f>H23-MIN(D23:G23,C23)</f>
        <v>179</v>
      </c>
      <c r="T23" s="40" t="s">
        <v>730</v>
      </c>
    </row>
    <row r="24" spans="1:20">
      <c r="A24" s="1" t="s">
        <v>184</v>
      </c>
      <c r="B24" s="1" t="s">
        <v>11</v>
      </c>
      <c r="C24" s="44">
        <v>79</v>
      </c>
      <c r="D24" s="50">
        <v>56</v>
      </c>
      <c r="E24" s="2"/>
      <c r="F24" s="2"/>
      <c r="G24" s="65">
        <v>80</v>
      </c>
      <c r="H24" s="37">
        <f t="shared" si="0"/>
        <v>215</v>
      </c>
      <c r="I24" s="2">
        <f t="shared" si="1"/>
        <v>3</v>
      </c>
      <c r="J24" s="2"/>
      <c r="K24" s="2"/>
      <c r="L24" s="2"/>
      <c r="M24" s="2">
        <f t="shared" si="2"/>
        <v>1</v>
      </c>
      <c r="N24" s="2">
        <f t="shared" si="3"/>
        <v>1</v>
      </c>
      <c r="O24" s="2">
        <f t="shared" si="4"/>
        <v>0</v>
      </c>
      <c r="P24" s="2">
        <f t="shared" si="5"/>
        <v>0</v>
      </c>
      <c r="Q24" s="2">
        <f t="shared" si="6"/>
        <v>1</v>
      </c>
      <c r="R24" s="2">
        <f t="shared" si="7"/>
        <v>3</v>
      </c>
      <c r="S24" s="37">
        <f>H24</f>
        <v>215</v>
      </c>
      <c r="T24" s="40" t="s">
        <v>730</v>
      </c>
    </row>
    <row r="25" spans="1:20">
      <c r="A25" s="1" t="s">
        <v>177</v>
      </c>
      <c r="B25" s="1" t="s">
        <v>178</v>
      </c>
      <c r="C25" s="44">
        <v>74</v>
      </c>
      <c r="D25" s="50">
        <v>43</v>
      </c>
      <c r="E25" s="2"/>
      <c r="F25" s="2"/>
      <c r="G25" s="65">
        <v>78</v>
      </c>
      <c r="H25" s="37">
        <f t="shared" si="0"/>
        <v>195</v>
      </c>
      <c r="I25" s="2">
        <f t="shared" si="1"/>
        <v>3</v>
      </c>
      <c r="J25" s="2"/>
      <c r="K25" s="2"/>
      <c r="L25" s="2"/>
      <c r="M25" s="2">
        <f t="shared" si="2"/>
        <v>1</v>
      </c>
      <c r="N25" s="2">
        <f t="shared" si="3"/>
        <v>1</v>
      </c>
      <c r="O25" s="2">
        <f t="shared" si="4"/>
        <v>0</v>
      </c>
      <c r="P25" s="2">
        <f t="shared" si="5"/>
        <v>0</v>
      </c>
      <c r="Q25" s="2">
        <f t="shared" si="6"/>
        <v>1</v>
      </c>
      <c r="R25" s="2">
        <f t="shared" si="7"/>
        <v>3</v>
      </c>
      <c r="S25" s="37">
        <f>H25</f>
        <v>195</v>
      </c>
      <c r="T25" s="40" t="s">
        <v>730</v>
      </c>
    </row>
    <row r="26" spans="1:20">
      <c r="A26" s="1" t="s">
        <v>221</v>
      </c>
      <c r="B26" s="1" t="s">
        <v>54</v>
      </c>
      <c r="C26" s="44">
        <v>75</v>
      </c>
      <c r="D26" s="50">
        <v>33</v>
      </c>
      <c r="E26" s="2">
        <v>28</v>
      </c>
      <c r="F26" s="2"/>
      <c r="G26" s="37">
        <v>60</v>
      </c>
      <c r="H26" s="37">
        <f t="shared" si="0"/>
        <v>196</v>
      </c>
      <c r="I26" s="2">
        <f t="shared" si="1"/>
        <v>4</v>
      </c>
      <c r="J26" s="2"/>
      <c r="K26" s="2"/>
      <c r="L26" s="2"/>
      <c r="M26" s="2">
        <f t="shared" si="2"/>
        <v>1</v>
      </c>
      <c r="N26" s="2">
        <f t="shared" si="3"/>
        <v>0</v>
      </c>
      <c r="O26" s="2">
        <f t="shared" si="4"/>
        <v>0</v>
      </c>
      <c r="P26" s="2">
        <f t="shared" si="5"/>
        <v>0</v>
      </c>
      <c r="Q26" s="2">
        <f t="shared" si="6"/>
        <v>1</v>
      </c>
      <c r="R26" s="2">
        <f t="shared" si="7"/>
        <v>2</v>
      </c>
      <c r="S26" s="37">
        <f>H26-MIN(D26:G26,C26)</f>
        <v>168</v>
      </c>
      <c r="T26" s="41" t="s">
        <v>718</v>
      </c>
    </row>
    <row r="27" spans="1:20">
      <c r="A27" s="1" t="s">
        <v>194</v>
      </c>
      <c r="B27" s="1" t="s">
        <v>196</v>
      </c>
      <c r="C27" s="44">
        <v>74</v>
      </c>
      <c r="D27" s="50">
        <v>54</v>
      </c>
      <c r="E27" s="2">
        <v>40</v>
      </c>
      <c r="F27" s="2"/>
      <c r="G27" s="37"/>
      <c r="H27" s="37">
        <f t="shared" si="0"/>
        <v>168</v>
      </c>
      <c r="I27" s="2">
        <f t="shared" si="1"/>
        <v>3</v>
      </c>
      <c r="J27" s="2"/>
      <c r="K27" s="2"/>
      <c r="L27" s="2"/>
      <c r="M27" s="2">
        <f t="shared" si="2"/>
        <v>1</v>
      </c>
      <c r="N27" s="2">
        <f t="shared" si="3"/>
        <v>1</v>
      </c>
      <c r="O27" s="2">
        <f t="shared" si="4"/>
        <v>0</v>
      </c>
      <c r="P27" s="2">
        <f t="shared" si="5"/>
        <v>0</v>
      </c>
      <c r="Q27" s="2">
        <f t="shared" si="6"/>
        <v>0</v>
      </c>
      <c r="R27" s="2">
        <f t="shared" si="7"/>
        <v>2</v>
      </c>
      <c r="S27" s="37">
        <f>H27</f>
        <v>168</v>
      </c>
      <c r="T27" s="41" t="s">
        <v>718</v>
      </c>
    </row>
    <row r="28" spans="1:20">
      <c r="A28" s="1" t="s">
        <v>187</v>
      </c>
      <c r="B28" s="1" t="s">
        <v>155</v>
      </c>
      <c r="C28" s="44">
        <v>66</v>
      </c>
      <c r="D28" s="50">
        <v>32</v>
      </c>
      <c r="E28" s="2">
        <v>38</v>
      </c>
      <c r="F28" s="2"/>
      <c r="G28" s="37">
        <v>50</v>
      </c>
      <c r="H28" s="37">
        <f t="shared" si="0"/>
        <v>186</v>
      </c>
      <c r="I28" s="2">
        <f t="shared" si="1"/>
        <v>4</v>
      </c>
      <c r="J28" s="2"/>
      <c r="K28" s="2"/>
      <c r="L28" s="2"/>
      <c r="M28" s="2">
        <f t="shared" si="2"/>
        <v>1</v>
      </c>
      <c r="N28" s="2">
        <f t="shared" si="3"/>
        <v>0</v>
      </c>
      <c r="O28" s="2">
        <f t="shared" si="4"/>
        <v>0</v>
      </c>
      <c r="P28" s="2">
        <f t="shared" si="5"/>
        <v>0</v>
      </c>
      <c r="Q28" s="2">
        <f t="shared" si="6"/>
        <v>1</v>
      </c>
      <c r="R28" s="2">
        <f t="shared" si="7"/>
        <v>2</v>
      </c>
      <c r="S28" s="37">
        <f>H28-MIN(D28:G28,C28)</f>
        <v>154</v>
      </c>
      <c r="T28" s="41" t="s">
        <v>718</v>
      </c>
    </row>
    <row r="29" spans="1:20">
      <c r="A29" s="1" t="s">
        <v>191</v>
      </c>
      <c r="B29" s="1" t="s">
        <v>192</v>
      </c>
      <c r="C29" s="44">
        <v>74</v>
      </c>
      <c r="D29" s="50">
        <v>27</v>
      </c>
      <c r="E29" s="2">
        <v>28</v>
      </c>
      <c r="F29" s="2"/>
      <c r="G29" s="37"/>
      <c r="H29" s="37">
        <f t="shared" si="0"/>
        <v>129</v>
      </c>
      <c r="I29" s="2">
        <f t="shared" si="1"/>
        <v>3</v>
      </c>
      <c r="J29" s="2"/>
      <c r="K29" s="2"/>
      <c r="L29" s="2"/>
      <c r="M29" s="2">
        <f t="shared" si="2"/>
        <v>1</v>
      </c>
      <c r="N29" s="2">
        <f t="shared" si="3"/>
        <v>0</v>
      </c>
      <c r="O29" s="2">
        <f t="shared" si="4"/>
        <v>0</v>
      </c>
      <c r="P29" s="2">
        <f t="shared" si="5"/>
        <v>0</v>
      </c>
      <c r="Q29" s="2">
        <f t="shared" si="6"/>
        <v>0</v>
      </c>
      <c r="R29" s="2">
        <f t="shared" si="7"/>
        <v>1</v>
      </c>
      <c r="S29" s="37">
        <f>H29</f>
        <v>129</v>
      </c>
      <c r="T29" s="53" t="s">
        <v>719</v>
      </c>
    </row>
    <row r="30" spans="1:20">
      <c r="A30" s="13" t="s">
        <v>183</v>
      </c>
      <c r="B30" s="13" t="s">
        <v>50</v>
      </c>
      <c r="C30" s="44">
        <v>60</v>
      </c>
      <c r="D30" s="50">
        <v>16</v>
      </c>
      <c r="E30" s="2">
        <v>39</v>
      </c>
      <c r="F30" s="2"/>
      <c r="G30" s="37"/>
      <c r="H30" s="37">
        <f t="shared" si="0"/>
        <v>115</v>
      </c>
      <c r="I30" s="2">
        <f t="shared" si="1"/>
        <v>3</v>
      </c>
      <c r="J30" s="2"/>
      <c r="K30" s="2"/>
      <c r="L30" s="2"/>
      <c r="M30" s="2">
        <f t="shared" si="2"/>
        <v>1</v>
      </c>
      <c r="N30" s="2">
        <f t="shared" si="3"/>
        <v>0</v>
      </c>
      <c r="O30" s="2">
        <f t="shared" si="4"/>
        <v>0</v>
      </c>
      <c r="P30" s="2">
        <f t="shared" si="5"/>
        <v>0</v>
      </c>
      <c r="Q30" s="2">
        <f t="shared" si="6"/>
        <v>0</v>
      </c>
      <c r="R30" s="2">
        <f t="shared" si="7"/>
        <v>1</v>
      </c>
      <c r="S30" s="37">
        <f>H30</f>
        <v>115</v>
      </c>
      <c r="T30" s="2"/>
    </row>
    <row r="31" spans="1:20">
      <c r="A31" s="2" t="s">
        <v>91</v>
      </c>
      <c r="B31" s="9" t="s">
        <v>33</v>
      </c>
      <c r="C31" s="44"/>
      <c r="D31" s="50"/>
      <c r="E31" s="1"/>
      <c r="F31" s="1"/>
      <c r="G31" s="39">
        <v>65</v>
      </c>
      <c r="H31" s="37">
        <f t="shared" si="0"/>
        <v>65</v>
      </c>
      <c r="I31" s="2">
        <f t="shared" si="1"/>
        <v>1</v>
      </c>
      <c r="J31" s="1"/>
      <c r="K31" s="1"/>
      <c r="L31" s="1"/>
      <c r="M31" s="2">
        <f t="shared" si="2"/>
        <v>0</v>
      </c>
      <c r="N31" s="2">
        <f t="shared" si="3"/>
        <v>0</v>
      </c>
      <c r="O31" s="2">
        <f t="shared" si="4"/>
        <v>0</v>
      </c>
      <c r="P31" s="2">
        <f t="shared" si="5"/>
        <v>0</v>
      </c>
      <c r="Q31" s="2">
        <f t="shared" si="6"/>
        <v>1</v>
      </c>
      <c r="R31" s="2">
        <f t="shared" si="7"/>
        <v>1</v>
      </c>
      <c r="S31" s="37">
        <f>H31</f>
        <v>65</v>
      </c>
      <c r="T31" s="2"/>
    </row>
    <row r="32" spans="1:20">
      <c r="A32" s="1" t="s">
        <v>206</v>
      </c>
      <c r="B32" s="1" t="s">
        <v>126</v>
      </c>
      <c r="C32" s="44">
        <v>43</v>
      </c>
      <c r="D32" s="50">
        <v>18</v>
      </c>
      <c r="E32" s="2"/>
      <c r="F32" s="2"/>
      <c r="G32" s="37">
        <v>47.5</v>
      </c>
      <c r="H32" s="37">
        <f t="shared" si="0"/>
        <v>108.5</v>
      </c>
      <c r="I32" s="2">
        <f t="shared" si="1"/>
        <v>3</v>
      </c>
      <c r="J32" s="2"/>
      <c r="K32" s="2"/>
      <c r="L32" s="2"/>
      <c r="M32" s="2">
        <f t="shared" si="2"/>
        <v>0</v>
      </c>
      <c r="N32" s="2">
        <f t="shared" si="3"/>
        <v>0</v>
      </c>
      <c r="O32" s="2">
        <f t="shared" si="4"/>
        <v>0</v>
      </c>
      <c r="P32" s="2">
        <f t="shared" si="5"/>
        <v>0</v>
      </c>
      <c r="Q32" s="2">
        <f t="shared" si="6"/>
        <v>0</v>
      </c>
      <c r="R32" s="2">
        <f t="shared" si="7"/>
        <v>0</v>
      </c>
      <c r="S32" s="37">
        <f>H32</f>
        <v>108.5</v>
      </c>
      <c r="T32" s="2"/>
    </row>
    <row r="33" spans="1:20">
      <c r="A33" s="2" t="s">
        <v>89</v>
      </c>
      <c r="B33" s="9" t="s">
        <v>90</v>
      </c>
      <c r="C33" s="44">
        <v>28</v>
      </c>
      <c r="D33" s="50">
        <v>4</v>
      </c>
      <c r="E33" s="2">
        <v>19</v>
      </c>
      <c r="F33" s="2">
        <v>45</v>
      </c>
      <c r="G33" s="37"/>
      <c r="H33" s="37">
        <f t="shared" si="0"/>
        <v>96</v>
      </c>
      <c r="I33" s="2">
        <f t="shared" si="1"/>
        <v>4</v>
      </c>
      <c r="J33" s="2"/>
      <c r="K33" s="2"/>
      <c r="L33" s="2"/>
      <c r="M33" s="2">
        <f t="shared" si="2"/>
        <v>0</v>
      </c>
      <c r="N33" s="2">
        <f t="shared" si="3"/>
        <v>0</v>
      </c>
      <c r="O33" s="2">
        <f t="shared" si="4"/>
        <v>0</v>
      </c>
      <c r="P33" s="2">
        <f t="shared" si="5"/>
        <v>0</v>
      </c>
      <c r="Q33" s="2">
        <f t="shared" si="6"/>
        <v>0</v>
      </c>
      <c r="R33" s="2">
        <f t="shared" si="7"/>
        <v>0</v>
      </c>
      <c r="S33" s="37">
        <f>H33-MIN(D33:G33,C33)</f>
        <v>92</v>
      </c>
      <c r="T33" s="2"/>
    </row>
    <row r="34" spans="1:20">
      <c r="A34" s="1" t="s">
        <v>199</v>
      </c>
      <c r="B34" s="1" t="s">
        <v>68</v>
      </c>
      <c r="C34" s="44">
        <v>46</v>
      </c>
      <c r="D34" s="50"/>
      <c r="E34" s="2">
        <v>21</v>
      </c>
      <c r="F34" s="2">
        <v>11</v>
      </c>
      <c r="G34" s="37"/>
      <c r="H34" s="37">
        <f t="shared" ref="H34:H56" si="9">SUM(D34:G34,C34)</f>
        <v>78</v>
      </c>
      <c r="I34" s="2">
        <f t="shared" ref="I34:I56" si="10">COUNT(D34:G34,C34)</f>
        <v>3</v>
      </c>
      <c r="J34" s="2"/>
      <c r="K34" s="2"/>
      <c r="L34" s="2"/>
      <c r="M34" s="2">
        <f t="shared" ref="M34:M56" si="11">IF(C34&gt;=50,1,0)</f>
        <v>0</v>
      </c>
      <c r="N34" s="2">
        <f t="shared" ref="N34:N56" si="12">IF(D34&gt;=40,1,0)</f>
        <v>0</v>
      </c>
      <c r="O34" s="2">
        <f t="shared" ref="O34:O56" si="13">IF(E34&gt;=50,1,0)</f>
        <v>0</v>
      </c>
      <c r="P34" s="2">
        <f t="shared" ref="P34:P56" si="14">IF(F34&gt;=60,1,0)</f>
        <v>0</v>
      </c>
      <c r="Q34" s="2">
        <f t="shared" si="6"/>
        <v>0</v>
      </c>
      <c r="R34" s="2">
        <f t="shared" ref="R34:R56" si="15">SUM(M34:Q34)</f>
        <v>0</v>
      </c>
      <c r="S34" s="37">
        <f t="shared" ref="S34:S56" si="16">H34</f>
        <v>78</v>
      </c>
      <c r="T34" s="2"/>
    </row>
    <row r="35" spans="1:20">
      <c r="A35" s="12" t="s">
        <v>233</v>
      </c>
      <c r="B35" s="6" t="s">
        <v>234</v>
      </c>
      <c r="C35" s="44"/>
      <c r="D35" s="50"/>
      <c r="E35" s="2"/>
      <c r="F35" s="2"/>
      <c r="G35" s="37">
        <v>47.5</v>
      </c>
      <c r="H35" s="37">
        <f t="shared" si="9"/>
        <v>47.5</v>
      </c>
      <c r="I35" s="2">
        <f t="shared" si="10"/>
        <v>1</v>
      </c>
      <c r="J35" s="2"/>
      <c r="K35" s="2"/>
      <c r="L35" s="2"/>
      <c r="M35" s="2">
        <f t="shared" si="11"/>
        <v>0</v>
      </c>
      <c r="N35" s="2">
        <f t="shared" si="12"/>
        <v>0</v>
      </c>
      <c r="O35" s="2">
        <f t="shared" si="13"/>
        <v>0</v>
      </c>
      <c r="P35" s="2">
        <f t="shared" si="14"/>
        <v>0</v>
      </c>
      <c r="Q35" s="2">
        <f t="shared" si="6"/>
        <v>0</v>
      </c>
      <c r="R35" s="2">
        <f t="shared" si="15"/>
        <v>0</v>
      </c>
      <c r="S35" s="37">
        <f t="shared" si="16"/>
        <v>47.5</v>
      </c>
      <c r="T35" s="2"/>
    </row>
    <row r="36" spans="1:20">
      <c r="A36" s="1" t="s">
        <v>176</v>
      </c>
      <c r="B36" s="1" t="s">
        <v>97</v>
      </c>
      <c r="C36" s="44">
        <v>13</v>
      </c>
      <c r="D36" s="50"/>
      <c r="E36" s="2"/>
      <c r="F36" s="2"/>
      <c r="G36" s="37">
        <v>25</v>
      </c>
      <c r="H36" s="37">
        <f t="shared" si="9"/>
        <v>38</v>
      </c>
      <c r="I36" s="2">
        <f t="shared" si="10"/>
        <v>2</v>
      </c>
      <c r="J36" s="2"/>
      <c r="K36" s="2"/>
      <c r="L36" s="2"/>
      <c r="M36" s="2">
        <f t="shared" si="11"/>
        <v>0</v>
      </c>
      <c r="N36" s="2">
        <f t="shared" si="12"/>
        <v>0</v>
      </c>
      <c r="O36" s="2">
        <f t="shared" si="13"/>
        <v>0</v>
      </c>
      <c r="P36" s="2">
        <f t="shared" si="14"/>
        <v>0</v>
      </c>
      <c r="Q36" s="2">
        <f t="shared" si="6"/>
        <v>0</v>
      </c>
      <c r="R36" s="2">
        <f t="shared" si="15"/>
        <v>0</v>
      </c>
      <c r="S36" s="37">
        <f t="shared" si="16"/>
        <v>38</v>
      </c>
      <c r="T36" s="2"/>
    </row>
    <row r="37" spans="1:20">
      <c r="A37" s="2" t="s">
        <v>77</v>
      </c>
      <c r="B37" s="9" t="s">
        <v>31</v>
      </c>
      <c r="C37" s="44">
        <v>14</v>
      </c>
      <c r="D37" s="50"/>
      <c r="E37" s="2"/>
      <c r="F37" s="2"/>
      <c r="G37" s="37">
        <v>15</v>
      </c>
      <c r="H37" s="37">
        <f t="shared" si="9"/>
        <v>29</v>
      </c>
      <c r="I37" s="2">
        <f t="shared" si="10"/>
        <v>2</v>
      </c>
      <c r="J37" s="2"/>
      <c r="K37" s="2"/>
      <c r="L37" s="2"/>
      <c r="M37" s="2">
        <f t="shared" si="11"/>
        <v>0</v>
      </c>
      <c r="N37" s="2">
        <f t="shared" si="12"/>
        <v>0</v>
      </c>
      <c r="O37" s="2">
        <f t="shared" si="13"/>
        <v>0</v>
      </c>
      <c r="P37" s="2">
        <f t="shared" si="14"/>
        <v>0</v>
      </c>
      <c r="Q37" s="2">
        <f t="shared" si="6"/>
        <v>0</v>
      </c>
      <c r="R37" s="2">
        <f t="shared" si="15"/>
        <v>0</v>
      </c>
      <c r="S37" s="37">
        <f t="shared" si="16"/>
        <v>29</v>
      </c>
      <c r="T37" s="2"/>
    </row>
    <row r="38" spans="1:20">
      <c r="A38" s="1" t="s">
        <v>179</v>
      </c>
      <c r="B38" s="1" t="s">
        <v>180</v>
      </c>
      <c r="C38" s="44"/>
      <c r="D38" s="50"/>
      <c r="E38" s="2"/>
      <c r="F38" s="2"/>
      <c r="G38" s="37">
        <v>20</v>
      </c>
      <c r="H38" s="37">
        <f t="shared" si="9"/>
        <v>20</v>
      </c>
      <c r="I38" s="2">
        <f t="shared" si="10"/>
        <v>1</v>
      </c>
      <c r="J38" s="2"/>
      <c r="K38" s="2"/>
      <c r="L38" s="2"/>
      <c r="M38" s="2">
        <f t="shared" si="11"/>
        <v>0</v>
      </c>
      <c r="N38" s="2">
        <f t="shared" si="12"/>
        <v>0</v>
      </c>
      <c r="O38" s="2">
        <f t="shared" si="13"/>
        <v>0</v>
      </c>
      <c r="P38" s="2">
        <f t="shared" si="14"/>
        <v>0</v>
      </c>
      <c r="Q38" s="2">
        <f t="shared" si="6"/>
        <v>0</v>
      </c>
      <c r="R38" s="2">
        <f t="shared" si="15"/>
        <v>0</v>
      </c>
      <c r="S38" s="37">
        <f t="shared" si="16"/>
        <v>20</v>
      </c>
      <c r="T38" s="2"/>
    </row>
    <row r="39" spans="1:20">
      <c r="A39" s="4" t="s">
        <v>56</v>
      </c>
      <c r="B39" s="4" t="s">
        <v>11</v>
      </c>
      <c r="C39" s="44">
        <v>16</v>
      </c>
      <c r="D39" s="50"/>
      <c r="E39" s="2"/>
      <c r="F39" s="2"/>
      <c r="G39" s="37"/>
      <c r="H39" s="37">
        <f t="shared" si="9"/>
        <v>16</v>
      </c>
      <c r="I39" s="2">
        <f t="shared" si="10"/>
        <v>1</v>
      </c>
      <c r="J39" s="2"/>
      <c r="K39" s="2"/>
      <c r="L39" s="2"/>
      <c r="M39" s="2">
        <f t="shared" si="11"/>
        <v>0</v>
      </c>
      <c r="N39" s="2">
        <f t="shared" si="12"/>
        <v>0</v>
      </c>
      <c r="O39" s="2">
        <f t="shared" si="13"/>
        <v>0</v>
      </c>
      <c r="P39" s="2">
        <f t="shared" si="14"/>
        <v>0</v>
      </c>
      <c r="Q39" s="2">
        <f t="shared" si="6"/>
        <v>0</v>
      </c>
      <c r="R39" s="2">
        <f t="shared" si="15"/>
        <v>0</v>
      </c>
      <c r="S39" s="37">
        <f t="shared" si="16"/>
        <v>16</v>
      </c>
      <c r="T39" s="2"/>
    </row>
    <row r="40" spans="1:20">
      <c r="A40" s="1" t="s">
        <v>209</v>
      </c>
      <c r="B40" s="1" t="s">
        <v>210</v>
      </c>
      <c r="C40" s="44"/>
      <c r="D40" s="50"/>
      <c r="E40" s="2"/>
      <c r="F40" s="2"/>
      <c r="G40" s="37">
        <v>15</v>
      </c>
      <c r="H40" s="37">
        <f t="shared" si="9"/>
        <v>15</v>
      </c>
      <c r="I40" s="2">
        <f t="shared" si="10"/>
        <v>1</v>
      </c>
      <c r="J40" s="2"/>
      <c r="K40" s="2"/>
      <c r="L40" s="2"/>
      <c r="M40" s="2">
        <f t="shared" si="11"/>
        <v>0</v>
      </c>
      <c r="N40" s="2">
        <f t="shared" si="12"/>
        <v>0</v>
      </c>
      <c r="O40" s="2">
        <f t="shared" si="13"/>
        <v>0</v>
      </c>
      <c r="P40" s="2">
        <f t="shared" si="14"/>
        <v>0</v>
      </c>
      <c r="Q40" s="2">
        <f t="shared" si="6"/>
        <v>0</v>
      </c>
      <c r="R40" s="2">
        <f t="shared" si="15"/>
        <v>0</v>
      </c>
      <c r="S40" s="37">
        <f t="shared" si="16"/>
        <v>15</v>
      </c>
      <c r="T40" s="2"/>
    </row>
    <row r="41" spans="1:20">
      <c r="A41" s="1" t="s">
        <v>173</v>
      </c>
      <c r="B41" s="1" t="s">
        <v>174</v>
      </c>
      <c r="C41" s="44">
        <v>14</v>
      </c>
      <c r="D41" s="50"/>
      <c r="E41" s="2"/>
      <c r="F41" s="2"/>
      <c r="G41" s="37"/>
      <c r="H41" s="37">
        <f t="shared" si="9"/>
        <v>14</v>
      </c>
      <c r="I41" s="2">
        <f t="shared" si="10"/>
        <v>1</v>
      </c>
      <c r="J41" s="2"/>
      <c r="K41" s="2"/>
      <c r="L41" s="2"/>
      <c r="M41" s="2">
        <f t="shared" si="11"/>
        <v>0</v>
      </c>
      <c r="N41" s="2">
        <f t="shared" si="12"/>
        <v>0</v>
      </c>
      <c r="O41" s="2">
        <f t="shared" si="13"/>
        <v>0</v>
      </c>
      <c r="P41" s="2">
        <f t="shared" si="14"/>
        <v>0</v>
      </c>
      <c r="Q41" s="2">
        <f t="shared" si="6"/>
        <v>0</v>
      </c>
      <c r="R41" s="2">
        <f t="shared" si="15"/>
        <v>0</v>
      </c>
      <c r="S41" s="37">
        <f t="shared" si="16"/>
        <v>14</v>
      </c>
      <c r="T41" s="2"/>
    </row>
    <row r="42" spans="1:20">
      <c r="A42" s="2" t="s">
        <v>175</v>
      </c>
      <c r="B42" s="2" t="s">
        <v>33</v>
      </c>
      <c r="C42" s="44"/>
      <c r="D42" s="50"/>
      <c r="E42" s="2"/>
      <c r="F42" s="2"/>
      <c r="G42" s="37"/>
      <c r="H42" s="37">
        <f t="shared" si="9"/>
        <v>0</v>
      </c>
      <c r="I42" s="2">
        <f t="shared" si="10"/>
        <v>0</v>
      </c>
      <c r="J42" s="2"/>
      <c r="K42" s="2"/>
      <c r="L42" s="2"/>
      <c r="M42" s="2">
        <f t="shared" si="11"/>
        <v>0</v>
      </c>
      <c r="N42" s="2">
        <f t="shared" si="12"/>
        <v>0</v>
      </c>
      <c r="O42" s="2">
        <f t="shared" si="13"/>
        <v>0</v>
      </c>
      <c r="P42" s="2">
        <f t="shared" si="14"/>
        <v>0</v>
      </c>
      <c r="Q42" s="2">
        <f t="shared" si="6"/>
        <v>0</v>
      </c>
      <c r="R42" s="2">
        <f t="shared" si="15"/>
        <v>0</v>
      </c>
      <c r="S42" s="37">
        <f t="shared" si="16"/>
        <v>0</v>
      </c>
      <c r="T42" s="2"/>
    </row>
    <row r="43" spans="1:20">
      <c r="A43" s="2" t="s">
        <v>79</v>
      </c>
      <c r="B43" s="9" t="s">
        <v>80</v>
      </c>
      <c r="C43" s="44"/>
      <c r="D43" s="50"/>
      <c r="E43" s="2"/>
      <c r="F43" s="2"/>
      <c r="G43" s="37"/>
      <c r="H43" s="37">
        <f t="shared" si="9"/>
        <v>0</v>
      </c>
      <c r="I43" s="2">
        <f t="shared" si="10"/>
        <v>0</v>
      </c>
      <c r="J43" s="2"/>
      <c r="K43" s="2"/>
      <c r="L43" s="2"/>
      <c r="M43" s="2">
        <f t="shared" si="11"/>
        <v>0</v>
      </c>
      <c r="N43" s="2">
        <f t="shared" si="12"/>
        <v>0</v>
      </c>
      <c r="O43" s="2">
        <f t="shared" si="13"/>
        <v>0</v>
      </c>
      <c r="P43" s="2">
        <f t="shared" si="14"/>
        <v>0</v>
      </c>
      <c r="Q43" s="2">
        <f t="shared" si="6"/>
        <v>0</v>
      </c>
      <c r="R43" s="2">
        <f t="shared" si="15"/>
        <v>0</v>
      </c>
      <c r="S43" s="37">
        <f t="shared" si="16"/>
        <v>0</v>
      </c>
      <c r="T43" s="2"/>
    </row>
    <row r="44" spans="1:20">
      <c r="A44" s="1" t="s">
        <v>185</v>
      </c>
      <c r="B44" s="1" t="s">
        <v>186</v>
      </c>
      <c r="C44" s="44"/>
      <c r="D44" s="50"/>
      <c r="E44" s="2"/>
      <c r="F44" s="2"/>
      <c r="G44" s="37"/>
      <c r="H44" s="37">
        <f t="shared" si="9"/>
        <v>0</v>
      </c>
      <c r="I44" s="2">
        <f t="shared" si="10"/>
        <v>0</v>
      </c>
      <c r="J44" s="2"/>
      <c r="K44" s="2"/>
      <c r="L44" s="2"/>
      <c r="M44" s="2">
        <f t="shared" si="11"/>
        <v>0</v>
      </c>
      <c r="N44" s="2">
        <f t="shared" si="12"/>
        <v>0</v>
      </c>
      <c r="O44" s="2">
        <f t="shared" si="13"/>
        <v>0</v>
      </c>
      <c r="P44" s="2">
        <f t="shared" si="14"/>
        <v>0</v>
      </c>
      <c r="Q44" s="2">
        <f t="shared" si="6"/>
        <v>0</v>
      </c>
      <c r="R44" s="2">
        <f t="shared" si="15"/>
        <v>0</v>
      </c>
      <c r="S44" s="37">
        <f t="shared" si="16"/>
        <v>0</v>
      </c>
      <c r="T44" s="2"/>
    </row>
    <row r="45" spans="1:20">
      <c r="A45" s="2" t="s">
        <v>189</v>
      </c>
      <c r="B45" s="2" t="s">
        <v>128</v>
      </c>
      <c r="C45" s="44"/>
      <c r="D45" s="50"/>
      <c r="E45" s="1"/>
      <c r="F45" s="1"/>
      <c r="G45" s="39"/>
      <c r="H45" s="37">
        <f t="shared" si="9"/>
        <v>0</v>
      </c>
      <c r="I45" s="2">
        <f t="shared" si="10"/>
        <v>0</v>
      </c>
      <c r="J45" s="1"/>
      <c r="K45" s="1"/>
      <c r="L45" s="1"/>
      <c r="M45" s="2">
        <f t="shared" si="11"/>
        <v>0</v>
      </c>
      <c r="N45" s="2">
        <f t="shared" si="12"/>
        <v>0</v>
      </c>
      <c r="O45" s="2">
        <f t="shared" si="13"/>
        <v>0</v>
      </c>
      <c r="P45" s="2">
        <f t="shared" si="14"/>
        <v>0</v>
      </c>
      <c r="Q45" s="2">
        <f t="shared" si="6"/>
        <v>0</v>
      </c>
      <c r="R45" s="2">
        <f t="shared" si="15"/>
        <v>0</v>
      </c>
      <c r="S45" s="37">
        <f t="shared" si="16"/>
        <v>0</v>
      </c>
      <c r="T45" s="2"/>
    </row>
    <row r="46" spans="1:20">
      <c r="A46" s="2" t="s">
        <v>239</v>
      </c>
      <c r="B46" s="9" t="s">
        <v>240</v>
      </c>
      <c r="C46" s="44"/>
      <c r="D46" s="50"/>
      <c r="E46" s="2"/>
      <c r="F46" s="2"/>
      <c r="G46" s="37"/>
      <c r="H46" s="37">
        <f t="shared" si="9"/>
        <v>0</v>
      </c>
      <c r="I46" s="2">
        <f t="shared" si="10"/>
        <v>0</v>
      </c>
      <c r="J46" s="2"/>
      <c r="K46" s="2"/>
      <c r="L46" s="2"/>
      <c r="M46" s="2">
        <f t="shared" si="11"/>
        <v>0</v>
      </c>
      <c r="N46" s="2">
        <f t="shared" si="12"/>
        <v>0</v>
      </c>
      <c r="O46" s="2">
        <f t="shared" si="13"/>
        <v>0</v>
      </c>
      <c r="P46" s="2">
        <f t="shared" si="14"/>
        <v>0</v>
      </c>
      <c r="Q46" s="2">
        <f t="shared" si="6"/>
        <v>0</v>
      </c>
      <c r="R46" s="2">
        <f t="shared" si="15"/>
        <v>0</v>
      </c>
      <c r="S46" s="37">
        <f t="shared" si="16"/>
        <v>0</v>
      </c>
      <c r="T46" s="2"/>
    </row>
    <row r="47" spans="1:20">
      <c r="A47" s="1" t="s">
        <v>194</v>
      </c>
      <c r="B47" s="1" t="s">
        <v>195</v>
      </c>
      <c r="C47" s="44"/>
      <c r="D47" s="50"/>
      <c r="E47" s="2">
        <v>15</v>
      </c>
      <c r="F47" s="2"/>
      <c r="G47" s="37"/>
      <c r="H47" s="37">
        <f t="shared" si="9"/>
        <v>15</v>
      </c>
      <c r="I47" s="2">
        <f t="shared" si="10"/>
        <v>1</v>
      </c>
      <c r="J47" s="2"/>
      <c r="K47" s="2"/>
      <c r="L47" s="2"/>
      <c r="M47" s="2">
        <f t="shared" si="11"/>
        <v>0</v>
      </c>
      <c r="N47" s="2">
        <f t="shared" si="12"/>
        <v>0</v>
      </c>
      <c r="O47" s="2">
        <f t="shared" si="13"/>
        <v>0</v>
      </c>
      <c r="P47" s="2">
        <f t="shared" si="14"/>
        <v>0</v>
      </c>
      <c r="Q47" s="2">
        <f t="shared" si="6"/>
        <v>0</v>
      </c>
      <c r="R47" s="2">
        <f t="shared" si="15"/>
        <v>0</v>
      </c>
      <c r="S47" s="37">
        <f t="shared" si="16"/>
        <v>15</v>
      </c>
      <c r="T47" s="2"/>
    </row>
    <row r="48" spans="1:20">
      <c r="A48" s="2" t="s">
        <v>81</v>
      </c>
      <c r="B48" s="9" t="s">
        <v>52</v>
      </c>
      <c r="C48" s="44"/>
      <c r="D48" s="50"/>
      <c r="E48" s="2"/>
      <c r="F48" s="2"/>
      <c r="G48" s="37"/>
      <c r="H48" s="37">
        <f t="shared" si="9"/>
        <v>0</v>
      </c>
      <c r="I48" s="2">
        <f t="shared" si="10"/>
        <v>0</v>
      </c>
      <c r="J48" s="2"/>
      <c r="K48" s="2"/>
      <c r="L48" s="2"/>
      <c r="M48" s="2">
        <f t="shared" si="11"/>
        <v>0</v>
      </c>
      <c r="N48" s="2">
        <f t="shared" si="12"/>
        <v>0</v>
      </c>
      <c r="O48" s="2">
        <f t="shared" si="13"/>
        <v>0</v>
      </c>
      <c r="P48" s="2">
        <f t="shared" si="14"/>
        <v>0</v>
      </c>
      <c r="Q48" s="2">
        <f t="shared" si="6"/>
        <v>0</v>
      </c>
      <c r="R48" s="2">
        <f t="shared" si="15"/>
        <v>0</v>
      </c>
      <c r="S48" s="37">
        <f t="shared" si="16"/>
        <v>0</v>
      </c>
      <c r="T48" s="2"/>
    </row>
    <row r="49" spans="1:20">
      <c r="A49" s="1" t="s">
        <v>82</v>
      </c>
      <c r="B49" s="11" t="s">
        <v>54</v>
      </c>
      <c r="C49" s="44"/>
      <c r="D49" s="50"/>
      <c r="E49" s="2"/>
      <c r="F49" s="2"/>
      <c r="G49" s="37"/>
      <c r="H49" s="37">
        <f t="shared" si="9"/>
        <v>0</v>
      </c>
      <c r="I49" s="2">
        <f t="shared" si="10"/>
        <v>0</v>
      </c>
      <c r="J49" s="2"/>
      <c r="K49" s="2"/>
      <c r="L49" s="2"/>
      <c r="M49" s="2">
        <f t="shared" si="11"/>
        <v>0</v>
      </c>
      <c r="N49" s="2">
        <f t="shared" si="12"/>
        <v>0</v>
      </c>
      <c r="O49" s="2">
        <f t="shared" si="13"/>
        <v>0</v>
      </c>
      <c r="P49" s="2">
        <f t="shared" si="14"/>
        <v>0</v>
      </c>
      <c r="Q49" s="2">
        <f t="shared" si="6"/>
        <v>0</v>
      </c>
      <c r="R49" s="2">
        <f t="shared" si="15"/>
        <v>0</v>
      </c>
      <c r="S49" s="37">
        <f t="shared" si="16"/>
        <v>0</v>
      </c>
      <c r="T49" s="2"/>
    </row>
    <row r="50" spans="1:20">
      <c r="A50" s="1" t="s">
        <v>200</v>
      </c>
      <c r="B50" s="1" t="s">
        <v>201</v>
      </c>
      <c r="C50" s="44"/>
      <c r="D50" s="50"/>
      <c r="E50" s="2"/>
      <c r="F50" s="2"/>
      <c r="G50" s="37"/>
      <c r="H50" s="37">
        <f t="shared" si="9"/>
        <v>0</v>
      </c>
      <c r="I50" s="2">
        <f t="shared" si="10"/>
        <v>0</v>
      </c>
      <c r="J50" s="2"/>
      <c r="K50" s="2"/>
      <c r="L50" s="2"/>
      <c r="M50" s="2">
        <f t="shared" si="11"/>
        <v>0</v>
      </c>
      <c r="N50" s="2">
        <f t="shared" si="12"/>
        <v>0</v>
      </c>
      <c r="O50" s="2">
        <f t="shared" si="13"/>
        <v>0</v>
      </c>
      <c r="P50" s="2">
        <f t="shared" si="14"/>
        <v>0</v>
      </c>
      <c r="Q50" s="2">
        <f t="shared" si="6"/>
        <v>0</v>
      </c>
      <c r="R50" s="2">
        <f t="shared" si="15"/>
        <v>0</v>
      </c>
      <c r="S50" s="37">
        <f t="shared" si="16"/>
        <v>0</v>
      </c>
      <c r="T50" s="2"/>
    </row>
    <row r="51" spans="1:20">
      <c r="A51" s="1" t="s">
        <v>202</v>
      </c>
      <c r="B51" s="1" t="s">
        <v>14</v>
      </c>
      <c r="C51" s="44"/>
      <c r="D51" s="50"/>
      <c r="E51" s="2"/>
      <c r="F51" s="2"/>
      <c r="G51" s="37"/>
      <c r="H51" s="37">
        <f t="shared" si="9"/>
        <v>0</v>
      </c>
      <c r="I51" s="2">
        <f t="shared" si="10"/>
        <v>0</v>
      </c>
      <c r="J51" s="2"/>
      <c r="K51" s="2"/>
      <c r="L51" s="2"/>
      <c r="M51" s="2">
        <f t="shared" si="11"/>
        <v>0</v>
      </c>
      <c r="N51" s="2">
        <f t="shared" si="12"/>
        <v>0</v>
      </c>
      <c r="O51" s="2">
        <f t="shared" si="13"/>
        <v>0</v>
      </c>
      <c r="P51" s="2">
        <f t="shared" si="14"/>
        <v>0</v>
      </c>
      <c r="Q51" s="2">
        <f t="shared" si="6"/>
        <v>0</v>
      </c>
      <c r="R51" s="2">
        <f t="shared" si="15"/>
        <v>0</v>
      </c>
      <c r="S51" s="37">
        <f t="shared" si="16"/>
        <v>0</v>
      </c>
      <c r="T51" s="2"/>
    </row>
    <row r="52" spans="1:20">
      <c r="A52" s="1" t="s">
        <v>205</v>
      </c>
      <c r="B52" s="1" t="s">
        <v>49</v>
      </c>
      <c r="C52" s="44"/>
      <c r="D52" s="50"/>
      <c r="E52" s="2"/>
      <c r="F52" s="2"/>
      <c r="G52" s="37"/>
      <c r="H52" s="37">
        <f t="shared" si="9"/>
        <v>0</v>
      </c>
      <c r="I52" s="2">
        <f t="shared" si="10"/>
        <v>0</v>
      </c>
      <c r="J52" s="2"/>
      <c r="K52" s="2"/>
      <c r="L52" s="2"/>
      <c r="M52" s="2">
        <f t="shared" si="11"/>
        <v>0</v>
      </c>
      <c r="N52" s="2">
        <f t="shared" si="12"/>
        <v>0</v>
      </c>
      <c r="O52" s="2">
        <f t="shared" si="13"/>
        <v>0</v>
      </c>
      <c r="P52" s="2">
        <f t="shared" si="14"/>
        <v>0</v>
      </c>
      <c r="Q52" s="2">
        <f t="shared" si="6"/>
        <v>0</v>
      </c>
      <c r="R52" s="2">
        <f t="shared" si="15"/>
        <v>0</v>
      </c>
      <c r="S52" s="37">
        <f t="shared" si="16"/>
        <v>0</v>
      </c>
      <c r="T52" s="2"/>
    </row>
    <row r="53" spans="1:20">
      <c r="A53" s="1" t="s">
        <v>211</v>
      </c>
      <c r="B53" s="1" t="s">
        <v>11</v>
      </c>
      <c r="C53" s="44"/>
      <c r="D53" s="50"/>
      <c r="E53" s="2"/>
      <c r="F53" s="2"/>
      <c r="G53" s="37"/>
      <c r="H53" s="37">
        <f t="shared" si="9"/>
        <v>0</v>
      </c>
      <c r="I53" s="2">
        <f t="shared" si="10"/>
        <v>0</v>
      </c>
      <c r="J53" s="2"/>
      <c r="K53" s="2"/>
      <c r="L53" s="2"/>
      <c r="M53" s="2">
        <f t="shared" si="11"/>
        <v>0</v>
      </c>
      <c r="N53" s="2">
        <f t="shared" si="12"/>
        <v>0</v>
      </c>
      <c r="O53" s="2">
        <f t="shared" si="13"/>
        <v>0</v>
      </c>
      <c r="P53" s="2">
        <f t="shared" si="14"/>
        <v>0</v>
      </c>
      <c r="Q53" s="2">
        <f t="shared" si="6"/>
        <v>0</v>
      </c>
      <c r="R53" s="2">
        <f t="shared" si="15"/>
        <v>0</v>
      </c>
      <c r="S53" s="37">
        <f t="shared" si="16"/>
        <v>0</v>
      </c>
      <c r="T53" s="2"/>
    </row>
    <row r="54" spans="1:20">
      <c r="A54" s="17" t="s">
        <v>212</v>
      </c>
      <c r="B54" s="17" t="s">
        <v>64</v>
      </c>
      <c r="C54" s="44"/>
      <c r="D54" s="50"/>
      <c r="E54" s="2"/>
      <c r="F54" s="2"/>
      <c r="G54" s="37"/>
      <c r="H54" s="37">
        <f t="shared" si="9"/>
        <v>0</v>
      </c>
      <c r="I54" s="2">
        <f t="shared" si="10"/>
        <v>0</v>
      </c>
      <c r="J54" s="2"/>
      <c r="K54" s="2"/>
      <c r="L54" s="2"/>
      <c r="M54" s="2">
        <f t="shared" si="11"/>
        <v>0</v>
      </c>
      <c r="N54" s="2">
        <f t="shared" si="12"/>
        <v>0</v>
      </c>
      <c r="O54" s="2">
        <f t="shared" si="13"/>
        <v>0</v>
      </c>
      <c r="P54" s="2">
        <f t="shared" si="14"/>
        <v>0</v>
      </c>
      <c r="Q54" s="2">
        <f t="shared" si="6"/>
        <v>0</v>
      </c>
      <c r="R54" s="2">
        <f t="shared" si="15"/>
        <v>0</v>
      </c>
      <c r="S54" s="37">
        <f t="shared" si="16"/>
        <v>0</v>
      </c>
      <c r="T54" s="2"/>
    </row>
    <row r="55" spans="1:20">
      <c r="A55" s="1" t="s">
        <v>213</v>
      </c>
      <c r="B55" s="1" t="s">
        <v>214</v>
      </c>
      <c r="C55" s="44"/>
      <c r="D55" s="50"/>
      <c r="E55" s="2"/>
      <c r="F55" s="2"/>
      <c r="G55" s="37"/>
      <c r="H55" s="37">
        <f t="shared" si="9"/>
        <v>0</v>
      </c>
      <c r="I55" s="2">
        <f t="shared" si="10"/>
        <v>0</v>
      </c>
      <c r="J55" s="2"/>
      <c r="K55" s="2"/>
      <c r="L55" s="2"/>
      <c r="M55" s="2">
        <f t="shared" si="11"/>
        <v>0</v>
      </c>
      <c r="N55" s="2">
        <f t="shared" si="12"/>
        <v>0</v>
      </c>
      <c r="O55" s="2">
        <f t="shared" si="13"/>
        <v>0</v>
      </c>
      <c r="P55" s="2">
        <f t="shared" si="14"/>
        <v>0</v>
      </c>
      <c r="Q55" s="2">
        <f t="shared" si="6"/>
        <v>0</v>
      </c>
      <c r="R55" s="2">
        <f t="shared" si="15"/>
        <v>0</v>
      </c>
      <c r="S55" s="37">
        <f t="shared" si="16"/>
        <v>0</v>
      </c>
      <c r="T55" s="2"/>
    </row>
    <row r="56" spans="1:20">
      <c r="A56" s="1" t="s">
        <v>219</v>
      </c>
      <c r="B56" s="1" t="s">
        <v>220</v>
      </c>
      <c r="C56" s="44"/>
      <c r="D56" s="50"/>
      <c r="E56" s="2"/>
      <c r="F56" s="2"/>
      <c r="G56" s="37"/>
      <c r="H56" s="37">
        <f t="shared" si="9"/>
        <v>0</v>
      </c>
      <c r="I56" s="2">
        <f t="shared" si="10"/>
        <v>0</v>
      </c>
      <c r="J56" s="2"/>
      <c r="K56" s="2"/>
      <c r="L56" s="2"/>
      <c r="M56" s="2">
        <f t="shared" si="11"/>
        <v>0</v>
      </c>
      <c r="N56" s="2">
        <f t="shared" si="12"/>
        <v>0</v>
      </c>
      <c r="O56" s="2">
        <f t="shared" si="13"/>
        <v>0</v>
      </c>
      <c r="P56" s="2">
        <f t="shared" si="14"/>
        <v>0</v>
      </c>
      <c r="Q56" s="2">
        <f t="shared" si="6"/>
        <v>0</v>
      </c>
      <c r="R56" s="2">
        <f t="shared" si="15"/>
        <v>0</v>
      </c>
      <c r="S56" s="37">
        <f t="shared" si="16"/>
        <v>0</v>
      </c>
      <c r="T56" s="2"/>
    </row>
    <row r="57" spans="1:20">
      <c r="C57" s="37"/>
      <c r="D57" s="50"/>
      <c r="E57" s="2"/>
      <c r="F57" s="2"/>
      <c r="G57" s="37"/>
      <c r="H57" s="37"/>
      <c r="I57" s="2"/>
      <c r="J57" s="2"/>
      <c r="K57" s="2"/>
      <c r="L57" s="2"/>
      <c r="M57" s="2"/>
      <c r="N57" s="2"/>
      <c r="O57" s="2"/>
      <c r="P57" s="2"/>
      <c r="Q57" s="2"/>
      <c r="R57" s="2"/>
      <c r="S57" s="37"/>
      <c r="T57" s="2"/>
    </row>
    <row r="58" spans="1:20">
      <c r="C58" s="37"/>
      <c r="D58" s="50"/>
      <c r="E58" s="2"/>
      <c r="F58" s="2"/>
      <c r="G58" s="37"/>
      <c r="H58" s="37"/>
      <c r="I58" s="2"/>
      <c r="J58" s="2"/>
      <c r="K58" s="2"/>
      <c r="L58" s="2"/>
      <c r="M58" s="2"/>
      <c r="N58" s="2"/>
      <c r="O58" s="2"/>
      <c r="P58" s="2"/>
      <c r="Q58" s="2"/>
      <c r="R58" s="2"/>
      <c r="S58" s="39"/>
      <c r="T58" s="2"/>
    </row>
    <row r="59" spans="1:20">
      <c r="A59" s="4" t="s">
        <v>515</v>
      </c>
      <c r="B59" s="4" t="s">
        <v>315</v>
      </c>
      <c r="C59" s="44">
        <v>87</v>
      </c>
      <c r="D59" s="50"/>
      <c r="E59" s="2">
        <v>79</v>
      </c>
      <c r="F59" s="2">
        <v>96</v>
      </c>
      <c r="G59" s="37"/>
      <c r="H59" s="37">
        <f t="shared" ref="H59:H101" si="17">SUM(D59:G59,C59)</f>
        <v>262</v>
      </c>
      <c r="I59" s="2">
        <f t="shared" ref="I59:I101" si="18">COUNT(D59:G59,C59)</f>
        <v>3</v>
      </c>
      <c r="J59" s="2"/>
      <c r="K59" s="2"/>
      <c r="L59" s="2"/>
      <c r="M59" s="2">
        <f t="shared" ref="M59:M101" si="19">IF(C59&gt;=50,1,0)</f>
        <v>1</v>
      </c>
      <c r="N59" s="2">
        <f t="shared" ref="N59:N101" si="20">IF(D59&gt;=40,1,0)</f>
        <v>0</v>
      </c>
      <c r="O59" s="2">
        <f t="shared" ref="O59:O101" si="21">IF(E59&gt;=50,1,0)</f>
        <v>1</v>
      </c>
      <c r="P59" s="2">
        <f t="shared" ref="P59:P101" si="22">IF(F59&gt;=60,1,0)</f>
        <v>1</v>
      </c>
      <c r="Q59" s="2">
        <f t="shared" ref="Q59:Q100" si="23">IF(G59&gt;=50,1,0)</f>
        <v>0</v>
      </c>
      <c r="R59" s="2">
        <f t="shared" ref="R59:R101" si="24">SUM(M59:Q59)</f>
        <v>3</v>
      </c>
      <c r="S59" s="37">
        <f t="shared" ref="S59:S101" si="25">H59</f>
        <v>262</v>
      </c>
      <c r="T59" s="40" t="s">
        <v>730</v>
      </c>
    </row>
    <row r="60" spans="1:20">
      <c r="A60" s="4" t="s">
        <v>512</v>
      </c>
      <c r="B60" s="4" t="s">
        <v>513</v>
      </c>
      <c r="C60" s="44">
        <v>76</v>
      </c>
      <c r="D60" s="50">
        <v>69</v>
      </c>
      <c r="E60" s="2"/>
      <c r="F60" s="2"/>
      <c r="G60" s="37">
        <v>93</v>
      </c>
      <c r="H60" s="37">
        <f t="shared" si="17"/>
        <v>238</v>
      </c>
      <c r="I60" s="2">
        <f t="shared" si="18"/>
        <v>3</v>
      </c>
      <c r="J60" s="2"/>
      <c r="K60" s="2"/>
      <c r="L60" s="2"/>
      <c r="M60" s="2">
        <f t="shared" si="19"/>
        <v>1</v>
      </c>
      <c r="N60" s="2">
        <f t="shared" si="20"/>
        <v>1</v>
      </c>
      <c r="O60" s="2">
        <f t="shared" si="21"/>
        <v>0</v>
      </c>
      <c r="P60" s="2">
        <f t="shared" si="22"/>
        <v>0</v>
      </c>
      <c r="Q60" s="2">
        <f t="shared" si="23"/>
        <v>1</v>
      </c>
      <c r="R60" s="2">
        <f t="shared" si="24"/>
        <v>3</v>
      </c>
      <c r="S60" s="37">
        <f t="shared" si="25"/>
        <v>238</v>
      </c>
      <c r="T60" s="40" t="s">
        <v>730</v>
      </c>
    </row>
    <row r="61" spans="1:20">
      <c r="A61" s="4" t="s">
        <v>524</v>
      </c>
      <c r="B61" s="4" t="s">
        <v>371</v>
      </c>
      <c r="C61" s="44">
        <v>62</v>
      </c>
      <c r="D61" s="50">
        <v>81</v>
      </c>
      <c r="E61" s="2">
        <v>80</v>
      </c>
      <c r="F61" s="2"/>
      <c r="G61" s="37"/>
      <c r="H61" s="37">
        <f t="shared" si="17"/>
        <v>223</v>
      </c>
      <c r="I61" s="2">
        <f t="shared" si="18"/>
        <v>3</v>
      </c>
      <c r="J61" s="2"/>
      <c r="K61" s="2"/>
      <c r="L61" s="2"/>
      <c r="M61" s="2">
        <f t="shared" si="19"/>
        <v>1</v>
      </c>
      <c r="N61" s="2">
        <f t="shared" si="20"/>
        <v>1</v>
      </c>
      <c r="O61" s="2">
        <f t="shared" si="21"/>
        <v>1</v>
      </c>
      <c r="P61" s="2">
        <f t="shared" si="22"/>
        <v>0</v>
      </c>
      <c r="Q61" s="2">
        <f t="shared" si="23"/>
        <v>0</v>
      </c>
      <c r="R61" s="2">
        <f t="shared" si="24"/>
        <v>3</v>
      </c>
      <c r="S61" s="37">
        <f t="shared" si="25"/>
        <v>223</v>
      </c>
      <c r="T61" s="40" t="s">
        <v>730</v>
      </c>
    </row>
    <row r="62" spans="1:20">
      <c r="A62" s="4" t="s">
        <v>529</v>
      </c>
      <c r="B62" s="4" t="s">
        <v>16</v>
      </c>
      <c r="C62" s="37"/>
      <c r="D62" s="50"/>
      <c r="E62" s="2">
        <v>92</v>
      </c>
      <c r="F62" s="2">
        <v>90</v>
      </c>
      <c r="G62" s="37"/>
      <c r="H62" s="37">
        <f t="shared" si="17"/>
        <v>182</v>
      </c>
      <c r="I62" s="2">
        <f t="shared" si="18"/>
        <v>2</v>
      </c>
      <c r="J62" s="2"/>
      <c r="K62" s="2"/>
      <c r="L62" s="2"/>
      <c r="M62" s="2">
        <f t="shared" si="19"/>
        <v>0</v>
      </c>
      <c r="N62" s="2">
        <f t="shared" si="20"/>
        <v>0</v>
      </c>
      <c r="O62" s="2">
        <f t="shared" si="21"/>
        <v>1</v>
      </c>
      <c r="P62" s="2">
        <f t="shared" si="22"/>
        <v>1</v>
      </c>
      <c r="Q62" s="2">
        <f t="shared" si="23"/>
        <v>0</v>
      </c>
      <c r="R62" s="2">
        <f t="shared" si="24"/>
        <v>2</v>
      </c>
      <c r="S62" s="37">
        <f t="shared" si="25"/>
        <v>182</v>
      </c>
      <c r="T62" s="53" t="s">
        <v>719</v>
      </c>
    </row>
    <row r="63" spans="1:20">
      <c r="A63" s="4" t="s">
        <v>521</v>
      </c>
      <c r="B63" s="4" t="s">
        <v>46</v>
      </c>
      <c r="C63" s="44">
        <v>85</v>
      </c>
      <c r="D63" s="50">
        <v>59</v>
      </c>
      <c r="E63" s="2"/>
      <c r="F63" s="2"/>
      <c r="G63" s="37">
        <v>37</v>
      </c>
      <c r="H63" s="37">
        <f t="shared" si="17"/>
        <v>181</v>
      </c>
      <c r="I63" s="2">
        <f t="shared" si="18"/>
        <v>3</v>
      </c>
      <c r="J63" s="2"/>
      <c r="K63" s="2"/>
      <c r="L63" s="2"/>
      <c r="M63" s="2">
        <f t="shared" si="19"/>
        <v>1</v>
      </c>
      <c r="N63" s="2">
        <f t="shared" si="20"/>
        <v>1</v>
      </c>
      <c r="O63" s="2">
        <f t="shared" si="21"/>
        <v>0</v>
      </c>
      <c r="P63" s="2">
        <f t="shared" si="22"/>
        <v>0</v>
      </c>
      <c r="Q63" s="2">
        <f t="shared" si="23"/>
        <v>0</v>
      </c>
      <c r="R63" s="2">
        <f t="shared" si="24"/>
        <v>2</v>
      </c>
      <c r="S63" s="37">
        <f t="shared" si="25"/>
        <v>181</v>
      </c>
      <c r="T63" s="53" t="s">
        <v>719</v>
      </c>
    </row>
    <row r="64" spans="1:20">
      <c r="A64" s="4" t="s">
        <v>518</v>
      </c>
      <c r="B64" s="4" t="s">
        <v>151</v>
      </c>
      <c r="C64" s="44">
        <v>54</v>
      </c>
      <c r="D64" s="50">
        <v>56</v>
      </c>
      <c r="E64" s="2"/>
      <c r="F64" s="2"/>
      <c r="G64" s="37"/>
      <c r="H64" s="37">
        <f t="shared" si="17"/>
        <v>110</v>
      </c>
      <c r="I64" s="2">
        <f t="shared" si="18"/>
        <v>2</v>
      </c>
      <c r="J64" s="2"/>
      <c r="K64" s="2"/>
      <c r="L64" s="2"/>
      <c r="M64" s="2">
        <f t="shared" si="19"/>
        <v>1</v>
      </c>
      <c r="N64" s="2">
        <f t="shared" si="20"/>
        <v>1</v>
      </c>
      <c r="O64" s="2">
        <f t="shared" si="21"/>
        <v>0</v>
      </c>
      <c r="P64" s="2">
        <f t="shared" si="22"/>
        <v>0</v>
      </c>
      <c r="Q64" s="2">
        <f t="shared" si="23"/>
        <v>0</v>
      </c>
      <c r="R64" s="2">
        <f t="shared" si="24"/>
        <v>2</v>
      </c>
      <c r="S64" s="37">
        <f t="shared" si="25"/>
        <v>110</v>
      </c>
      <c r="T64" s="41" t="s">
        <v>718</v>
      </c>
    </row>
    <row r="65" spans="1:20">
      <c r="A65" s="4" t="s">
        <v>509</v>
      </c>
      <c r="B65" s="4" t="s">
        <v>68</v>
      </c>
      <c r="C65" s="44">
        <v>40</v>
      </c>
      <c r="D65" s="50">
        <v>18</v>
      </c>
      <c r="E65" s="2">
        <v>54</v>
      </c>
      <c r="F65" s="2"/>
      <c r="G65" s="37"/>
      <c r="H65" s="37">
        <f t="shared" si="17"/>
        <v>112</v>
      </c>
      <c r="I65" s="2">
        <f t="shared" si="18"/>
        <v>3</v>
      </c>
      <c r="J65" s="2"/>
      <c r="K65" s="2"/>
      <c r="L65" s="2"/>
      <c r="M65" s="2">
        <f t="shared" si="19"/>
        <v>0</v>
      </c>
      <c r="N65" s="2">
        <f t="shared" si="20"/>
        <v>0</v>
      </c>
      <c r="O65" s="2">
        <f t="shared" si="21"/>
        <v>1</v>
      </c>
      <c r="P65" s="2">
        <f t="shared" si="22"/>
        <v>0</v>
      </c>
      <c r="Q65" s="2">
        <f t="shared" si="23"/>
        <v>0</v>
      </c>
      <c r="R65" s="2">
        <f t="shared" si="24"/>
        <v>1</v>
      </c>
      <c r="S65" s="37">
        <f t="shared" si="25"/>
        <v>112</v>
      </c>
      <c r="T65" s="53" t="s">
        <v>719</v>
      </c>
    </row>
    <row r="66" spans="1:20">
      <c r="A66" s="4" t="s">
        <v>507</v>
      </c>
      <c r="B66" s="4" t="s">
        <v>508</v>
      </c>
      <c r="C66" s="37"/>
      <c r="D66" s="50"/>
      <c r="E66" s="2">
        <v>64</v>
      </c>
      <c r="F66" s="2">
        <v>47</v>
      </c>
      <c r="G66" s="37"/>
      <c r="H66" s="37">
        <f t="shared" si="17"/>
        <v>111</v>
      </c>
      <c r="I66" s="2">
        <f t="shared" si="18"/>
        <v>2</v>
      </c>
      <c r="J66" s="2"/>
      <c r="K66" s="2"/>
      <c r="L66" s="2"/>
      <c r="M66" s="2">
        <f t="shared" si="19"/>
        <v>0</v>
      </c>
      <c r="N66" s="2">
        <f t="shared" si="20"/>
        <v>0</v>
      </c>
      <c r="O66" s="2">
        <f t="shared" si="21"/>
        <v>1</v>
      </c>
      <c r="P66" s="2">
        <f t="shared" si="22"/>
        <v>0</v>
      </c>
      <c r="Q66" s="2">
        <f t="shared" si="23"/>
        <v>0</v>
      </c>
      <c r="R66" s="2">
        <f t="shared" si="24"/>
        <v>1</v>
      </c>
      <c r="S66" s="37">
        <f t="shared" si="25"/>
        <v>111</v>
      </c>
      <c r="T66" s="53" t="s">
        <v>719</v>
      </c>
    </row>
    <row r="67" spans="1:20">
      <c r="A67" s="4" t="s">
        <v>510</v>
      </c>
      <c r="B67" s="4" t="s">
        <v>511</v>
      </c>
      <c r="C67" s="44">
        <v>99</v>
      </c>
      <c r="D67" s="50"/>
      <c r="E67" s="2"/>
      <c r="F67" s="2"/>
      <c r="G67" s="37"/>
      <c r="H67" s="37">
        <f t="shared" si="17"/>
        <v>99</v>
      </c>
      <c r="I67" s="2">
        <f t="shared" si="18"/>
        <v>1</v>
      </c>
      <c r="J67" s="2"/>
      <c r="K67" s="2"/>
      <c r="L67" s="2"/>
      <c r="M67" s="2">
        <f t="shared" si="19"/>
        <v>1</v>
      </c>
      <c r="N67" s="2">
        <f t="shared" si="20"/>
        <v>0</v>
      </c>
      <c r="O67" s="2">
        <f t="shared" si="21"/>
        <v>0</v>
      </c>
      <c r="P67" s="2">
        <f t="shared" si="22"/>
        <v>0</v>
      </c>
      <c r="Q67" s="2">
        <f t="shared" si="23"/>
        <v>0</v>
      </c>
      <c r="R67" s="2">
        <f t="shared" si="24"/>
        <v>1</v>
      </c>
      <c r="S67" s="37">
        <f t="shared" si="25"/>
        <v>99</v>
      </c>
      <c r="T67" s="53" t="s">
        <v>719</v>
      </c>
    </row>
    <row r="68" spans="1:20">
      <c r="A68" s="46" t="s">
        <v>667</v>
      </c>
      <c r="B68" s="45" t="s">
        <v>9</v>
      </c>
      <c r="C68" s="37"/>
      <c r="D68" s="50"/>
      <c r="E68" s="2"/>
      <c r="F68" s="2">
        <v>94</v>
      </c>
      <c r="G68" s="37"/>
      <c r="H68" s="37">
        <f t="shared" si="17"/>
        <v>94</v>
      </c>
      <c r="I68" s="2">
        <f t="shared" si="18"/>
        <v>1</v>
      </c>
      <c r="J68" s="2"/>
      <c r="K68" s="2"/>
      <c r="L68" s="2"/>
      <c r="M68" s="2">
        <f t="shared" si="19"/>
        <v>0</v>
      </c>
      <c r="N68" s="2">
        <f t="shared" si="20"/>
        <v>0</v>
      </c>
      <c r="O68" s="2">
        <f t="shared" si="21"/>
        <v>0</v>
      </c>
      <c r="P68" s="2">
        <f t="shared" si="22"/>
        <v>1</v>
      </c>
      <c r="Q68" s="2">
        <f t="shared" si="23"/>
        <v>0</v>
      </c>
      <c r="R68" s="2">
        <f t="shared" si="24"/>
        <v>1</v>
      </c>
      <c r="S68" s="37">
        <f t="shared" si="25"/>
        <v>94</v>
      </c>
      <c r="T68" s="2"/>
    </row>
    <row r="69" spans="1:20">
      <c r="A69" s="4" t="s">
        <v>58</v>
      </c>
      <c r="B69" s="2" t="s">
        <v>60</v>
      </c>
      <c r="C69" s="37"/>
      <c r="D69" s="50"/>
      <c r="E69" s="2"/>
      <c r="F69" s="2">
        <v>91</v>
      </c>
      <c r="G69" s="37"/>
      <c r="H69" s="37">
        <f t="shared" si="17"/>
        <v>91</v>
      </c>
      <c r="I69" s="2">
        <f t="shared" si="18"/>
        <v>1</v>
      </c>
      <c r="J69" s="2"/>
      <c r="K69" s="2"/>
      <c r="L69" s="2"/>
      <c r="M69" s="2">
        <f t="shared" si="19"/>
        <v>0</v>
      </c>
      <c r="N69" s="2">
        <f t="shared" si="20"/>
        <v>0</v>
      </c>
      <c r="O69" s="2">
        <f t="shared" si="21"/>
        <v>0</v>
      </c>
      <c r="P69" s="2">
        <f t="shared" si="22"/>
        <v>1</v>
      </c>
      <c r="Q69" s="2">
        <f t="shared" si="23"/>
        <v>0</v>
      </c>
      <c r="R69" s="2">
        <f t="shared" si="24"/>
        <v>1</v>
      </c>
      <c r="S69" s="37">
        <f t="shared" si="25"/>
        <v>91</v>
      </c>
      <c r="T69" s="2"/>
    </row>
    <row r="70" spans="1:20">
      <c r="A70" s="4" t="s">
        <v>525</v>
      </c>
      <c r="B70" s="4" t="s">
        <v>95</v>
      </c>
      <c r="C70" s="44">
        <v>79</v>
      </c>
      <c r="D70" s="50"/>
      <c r="E70" s="2"/>
      <c r="F70" s="2"/>
      <c r="G70" s="37"/>
      <c r="H70" s="37">
        <f t="shared" si="17"/>
        <v>79</v>
      </c>
      <c r="I70" s="2">
        <f t="shared" si="18"/>
        <v>1</v>
      </c>
      <c r="J70" s="2"/>
      <c r="K70" s="2"/>
      <c r="L70" s="2"/>
      <c r="M70" s="2">
        <f t="shared" si="19"/>
        <v>1</v>
      </c>
      <c r="N70" s="2">
        <f t="shared" si="20"/>
        <v>0</v>
      </c>
      <c r="O70" s="2">
        <f t="shared" si="21"/>
        <v>0</v>
      </c>
      <c r="P70" s="2">
        <f t="shared" si="22"/>
        <v>0</v>
      </c>
      <c r="Q70" s="2">
        <f t="shared" si="23"/>
        <v>0</v>
      </c>
      <c r="R70" s="2">
        <f t="shared" si="24"/>
        <v>1</v>
      </c>
      <c r="S70" s="37">
        <f t="shared" si="25"/>
        <v>79</v>
      </c>
      <c r="T70" s="53" t="s">
        <v>719</v>
      </c>
    </row>
    <row r="71" spans="1:20">
      <c r="A71" s="4" t="s">
        <v>528</v>
      </c>
      <c r="B71" s="4" t="s">
        <v>112</v>
      </c>
      <c r="C71" s="37">
        <v>26</v>
      </c>
      <c r="D71" s="50">
        <v>44</v>
      </c>
      <c r="E71" s="2"/>
      <c r="F71" s="2"/>
      <c r="G71" s="37"/>
      <c r="H71" s="37">
        <f t="shared" si="17"/>
        <v>70</v>
      </c>
      <c r="I71" s="2">
        <f t="shared" si="18"/>
        <v>2</v>
      </c>
      <c r="J71" s="2"/>
      <c r="K71" s="2"/>
      <c r="L71" s="2"/>
      <c r="M71" s="2">
        <f t="shared" si="19"/>
        <v>0</v>
      </c>
      <c r="N71" s="2">
        <f t="shared" si="20"/>
        <v>1</v>
      </c>
      <c r="O71" s="2">
        <f t="shared" si="21"/>
        <v>0</v>
      </c>
      <c r="P71" s="2">
        <f t="shared" si="22"/>
        <v>0</v>
      </c>
      <c r="Q71" s="2">
        <f t="shared" si="23"/>
        <v>0</v>
      </c>
      <c r="R71" s="2">
        <f t="shared" si="24"/>
        <v>1</v>
      </c>
      <c r="S71" s="37">
        <f t="shared" si="25"/>
        <v>70</v>
      </c>
      <c r="T71" s="2"/>
    </row>
    <row r="72" spans="1:20">
      <c r="A72" s="46" t="s">
        <v>684</v>
      </c>
      <c r="B72" s="45" t="s">
        <v>49</v>
      </c>
      <c r="C72" s="37"/>
      <c r="D72" s="50"/>
      <c r="E72" s="2">
        <v>69</v>
      </c>
      <c r="F72" s="2"/>
      <c r="G72" s="37"/>
      <c r="H72" s="37">
        <f>SUM(D72:G72,C72)</f>
        <v>69</v>
      </c>
      <c r="I72" s="2">
        <f>COUNT(D72:G72,C72)</f>
        <v>1</v>
      </c>
      <c r="J72" s="2"/>
      <c r="K72" s="2"/>
      <c r="L72" s="2"/>
      <c r="M72" s="2">
        <f>IF(C72&gt;=50,1,0)</f>
        <v>0</v>
      </c>
      <c r="N72" s="2">
        <f>IF(D72&gt;=40,1,0)</f>
        <v>0</v>
      </c>
      <c r="O72" s="2">
        <f>IF(E72&gt;=50,1,0)</f>
        <v>1</v>
      </c>
      <c r="P72" s="2">
        <f>IF(F72&gt;=60,1,0)</f>
        <v>0</v>
      </c>
      <c r="Q72" s="2">
        <f t="shared" si="23"/>
        <v>0</v>
      </c>
      <c r="R72" s="2">
        <f>SUM(M72:Q72)</f>
        <v>1</v>
      </c>
      <c r="S72" s="37">
        <f>H72</f>
        <v>69</v>
      </c>
      <c r="T72" s="2"/>
    </row>
    <row r="73" spans="1:20">
      <c r="A73" s="46" t="s">
        <v>663</v>
      </c>
      <c r="B73" s="46" t="s">
        <v>664</v>
      </c>
      <c r="C73" s="37"/>
      <c r="D73" s="50"/>
      <c r="E73" s="2">
        <v>52</v>
      </c>
      <c r="F73" s="2"/>
      <c r="G73" s="37"/>
      <c r="H73" s="37">
        <f t="shared" si="17"/>
        <v>52</v>
      </c>
      <c r="I73" s="2">
        <f t="shared" si="18"/>
        <v>1</v>
      </c>
      <c r="J73" s="2"/>
      <c r="K73" s="2"/>
      <c r="L73" s="2"/>
      <c r="M73" s="2">
        <f t="shared" si="19"/>
        <v>0</v>
      </c>
      <c r="N73" s="2">
        <f t="shared" si="20"/>
        <v>0</v>
      </c>
      <c r="O73" s="2">
        <f t="shared" si="21"/>
        <v>1</v>
      </c>
      <c r="P73" s="2">
        <f t="shared" si="22"/>
        <v>0</v>
      </c>
      <c r="Q73" s="2">
        <f t="shared" si="23"/>
        <v>0</v>
      </c>
      <c r="R73" s="2">
        <f t="shared" si="24"/>
        <v>1</v>
      </c>
      <c r="S73" s="37">
        <f t="shared" si="25"/>
        <v>52</v>
      </c>
      <c r="T73" s="53" t="s">
        <v>719</v>
      </c>
    </row>
    <row r="74" spans="1:20">
      <c r="A74" s="4" t="s">
        <v>519</v>
      </c>
      <c r="B74" s="4" t="s">
        <v>520</v>
      </c>
      <c r="C74" s="44">
        <v>10</v>
      </c>
      <c r="D74" s="50"/>
      <c r="E74" s="2">
        <v>24</v>
      </c>
      <c r="F74" s="2">
        <v>46</v>
      </c>
      <c r="G74" s="37"/>
      <c r="H74" s="37">
        <f t="shared" si="17"/>
        <v>80</v>
      </c>
      <c r="I74" s="2">
        <f t="shared" si="18"/>
        <v>3</v>
      </c>
      <c r="J74" s="2"/>
      <c r="K74" s="2"/>
      <c r="L74" s="2"/>
      <c r="M74" s="2">
        <f t="shared" si="19"/>
        <v>0</v>
      </c>
      <c r="N74" s="2">
        <f t="shared" si="20"/>
        <v>0</v>
      </c>
      <c r="O74" s="2">
        <f t="shared" si="21"/>
        <v>0</v>
      </c>
      <c r="P74" s="2">
        <f t="shared" si="22"/>
        <v>0</v>
      </c>
      <c r="Q74" s="2">
        <f t="shared" si="23"/>
        <v>0</v>
      </c>
      <c r="R74" s="2">
        <f t="shared" si="24"/>
        <v>0</v>
      </c>
      <c r="S74" s="37">
        <f t="shared" si="25"/>
        <v>80</v>
      </c>
      <c r="T74" s="2"/>
    </row>
    <row r="75" spans="1:20">
      <c r="A75" s="4" t="s">
        <v>527</v>
      </c>
      <c r="B75" s="4" t="s">
        <v>242</v>
      </c>
      <c r="C75" s="37"/>
      <c r="D75" s="50">
        <v>3</v>
      </c>
      <c r="E75" s="2">
        <v>20</v>
      </c>
      <c r="F75" s="2">
        <v>50</v>
      </c>
      <c r="G75" s="37"/>
      <c r="H75" s="37">
        <f t="shared" si="17"/>
        <v>73</v>
      </c>
      <c r="I75" s="2">
        <f t="shared" si="18"/>
        <v>3</v>
      </c>
      <c r="J75" s="2"/>
      <c r="K75" s="2"/>
      <c r="L75" s="2"/>
      <c r="M75" s="2">
        <f t="shared" si="19"/>
        <v>0</v>
      </c>
      <c r="N75" s="2">
        <f t="shared" si="20"/>
        <v>0</v>
      </c>
      <c r="O75" s="2">
        <f t="shared" si="21"/>
        <v>0</v>
      </c>
      <c r="P75" s="2">
        <f t="shared" si="22"/>
        <v>0</v>
      </c>
      <c r="Q75" s="2">
        <f t="shared" si="23"/>
        <v>0</v>
      </c>
      <c r="R75" s="2">
        <f t="shared" si="24"/>
        <v>0</v>
      </c>
      <c r="S75" s="37">
        <f t="shared" si="25"/>
        <v>73</v>
      </c>
      <c r="T75" s="2"/>
    </row>
    <row r="76" spans="1:20">
      <c r="A76" s="4" t="s">
        <v>522</v>
      </c>
      <c r="B76" s="4" t="s">
        <v>19</v>
      </c>
      <c r="C76" s="44">
        <v>39</v>
      </c>
      <c r="D76" s="50">
        <v>21</v>
      </c>
      <c r="E76" s="2"/>
      <c r="F76" s="2"/>
      <c r="G76" s="37"/>
      <c r="H76" s="37">
        <f t="shared" si="17"/>
        <v>60</v>
      </c>
      <c r="I76" s="2">
        <f t="shared" si="18"/>
        <v>2</v>
      </c>
      <c r="J76" s="2"/>
      <c r="K76" s="2"/>
      <c r="L76" s="2"/>
      <c r="M76" s="2">
        <f t="shared" si="19"/>
        <v>0</v>
      </c>
      <c r="N76" s="2">
        <f t="shared" si="20"/>
        <v>0</v>
      </c>
      <c r="O76" s="2">
        <f t="shared" si="21"/>
        <v>0</v>
      </c>
      <c r="P76" s="2">
        <f t="shared" si="22"/>
        <v>0</v>
      </c>
      <c r="Q76" s="2">
        <f t="shared" si="23"/>
        <v>0</v>
      </c>
      <c r="R76" s="2">
        <f t="shared" si="24"/>
        <v>0</v>
      </c>
      <c r="S76" s="37">
        <f t="shared" si="25"/>
        <v>60</v>
      </c>
      <c r="T76" s="2"/>
    </row>
    <row r="77" spans="1:20">
      <c r="A77" s="46" t="s">
        <v>662</v>
      </c>
      <c r="B77" s="46" t="s">
        <v>11</v>
      </c>
      <c r="C77" s="37">
        <v>28</v>
      </c>
      <c r="D77" s="50">
        <v>8</v>
      </c>
      <c r="E77" s="2"/>
      <c r="F77" s="2"/>
      <c r="G77" s="37"/>
      <c r="H77" s="37">
        <f t="shared" si="17"/>
        <v>36</v>
      </c>
      <c r="I77" s="2">
        <f t="shared" si="18"/>
        <v>2</v>
      </c>
      <c r="J77" s="2"/>
      <c r="K77" s="2"/>
      <c r="L77" s="2"/>
      <c r="M77" s="2">
        <f t="shared" si="19"/>
        <v>0</v>
      </c>
      <c r="N77" s="2">
        <f t="shared" si="20"/>
        <v>0</v>
      </c>
      <c r="O77" s="2">
        <f t="shared" si="21"/>
        <v>0</v>
      </c>
      <c r="P77" s="2">
        <f t="shared" si="22"/>
        <v>0</v>
      </c>
      <c r="Q77" s="2">
        <f t="shared" si="23"/>
        <v>0</v>
      </c>
      <c r="R77" s="2">
        <f t="shared" si="24"/>
        <v>0</v>
      </c>
      <c r="S77" s="37">
        <f t="shared" si="25"/>
        <v>36</v>
      </c>
      <c r="T77" s="2"/>
    </row>
    <row r="78" spans="1:20" s="29" customFormat="1">
      <c r="A78" s="46" t="s">
        <v>666</v>
      </c>
      <c r="B78" s="46" t="s">
        <v>171</v>
      </c>
      <c r="C78" s="37"/>
      <c r="D78" s="39"/>
      <c r="E78" s="2">
        <v>34</v>
      </c>
      <c r="F78" s="2"/>
      <c r="G78" s="37"/>
      <c r="H78" s="37">
        <f>SUM(D78:G78,C78)</f>
        <v>34</v>
      </c>
      <c r="I78" s="2">
        <f>COUNT(D78:G78,C78)</f>
        <v>1</v>
      </c>
      <c r="J78" s="2"/>
      <c r="K78" s="2"/>
      <c r="L78" s="2"/>
      <c r="M78" s="2">
        <f>IF(C78&gt;=50,1,0)</f>
        <v>0</v>
      </c>
      <c r="N78" s="2">
        <f>IF(D78&gt;=40,1,0)</f>
        <v>0</v>
      </c>
      <c r="O78" s="2">
        <f>IF(E78&gt;=50,1,0)</f>
        <v>0</v>
      </c>
      <c r="P78" s="2">
        <f>IF(F78&gt;=60,1,0)</f>
        <v>0</v>
      </c>
      <c r="Q78" s="2">
        <f t="shared" si="23"/>
        <v>0</v>
      </c>
      <c r="R78" s="2">
        <f>SUM(M78:Q78)</f>
        <v>0</v>
      </c>
      <c r="S78" s="37">
        <f>H78</f>
        <v>34</v>
      </c>
      <c r="T78" s="53" t="s">
        <v>719</v>
      </c>
    </row>
    <row r="79" spans="1:20">
      <c r="A79" s="4" t="s">
        <v>516</v>
      </c>
      <c r="B79" s="4" t="s">
        <v>436</v>
      </c>
      <c r="C79" s="44">
        <v>33</v>
      </c>
      <c r="D79" s="39"/>
      <c r="E79" s="2"/>
      <c r="F79" s="2"/>
      <c r="G79" s="37"/>
      <c r="H79" s="37">
        <f t="shared" si="17"/>
        <v>33</v>
      </c>
      <c r="I79" s="2">
        <f t="shared" si="18"/>
        <v>1</v>
      </c>
      <c r="J79" s="2"/>
      <c r="K79" s="2"/>
      <c r="L79" s="2"/>
      <c r="M79" s="2">
        <f t="shared" si="19"/>
        <v>0</v>
      </c>
      <c r="N79" s="2">
        <f t="shared" si="20"/>
        <v>0</v>
      </c>
      <c r="O79" s="2">
        <f t="shared" si="21"/>
        <v>0</v>
      </c>
      <c r="P79" s="2">
        <f t="shared" si="22"/>
        <v>0</v>
      </c>
      <c r="Q79" s="2">
        <f t="shared" si="23"/>
        <v>0</v>
      </c>
      <c r="R79" s="2">
        <f t="shared" si="24"/>
        <v>0</v>
      </c>
      <c r="S79" s="37">
        <f t="shared" si="25"/>
        <v>33</v>
      </c>
      <c r="T79" s="2"/>
    </row>
    <row r="80" spans="1:20">
      <c r="A80" s="4" t="s">
        <v>523</v>
      </c>
      <c r="B80" s="4" t="s">
        <v>9</v>
      </c>
      <c r="C80" s="44">
        <v>24</v>
      </c>
      <c r="D80" s="39">
        <v>4</v>
      </c>
      <c r="E80" s="1"/>
      <c r="F80" s="1"/>
      <c r="G80" s="39"/>
      <c r="H80" s="37">
        <f t="shared" si="17"/>
        <v>28</v>
      </c>
      <c r="I80" s="2">
        <f t="shared" si="18"/>
        <v>2</v>
      </c>
      <c r="J80" s="1"/>
      <c r="K80" s="1"/>
      <c r="L80" s="1"/>
      <c r="M80" s="2">
        <f t="shared" si="19"/>
        <v>0</v>
      </c>
      <c r="N80" s="2">
        <f t="shared" si="20"/>
        <v>0</v>
      </c>
      <c r="O80" s="2">
        <f t="shared" si="21"/>
        <v>0</v>
      </c>
      <c r="P80" s="2">
        <f t="shared" si="22"/>
        <v>0</v>
      </c>
      <c r="Q80" s="2">
        <f t="shared" si="23"/>
        <v>0</v>
      </c>
      <c r="R80" s="2">
        <f t="shared" si="24"/>
        <v>0</v>
      </c>
      <c r="S80" s="37">
        <f t="shared" si="25"/>
        <v>28</v>
      </c>
      <c r="T80" s="53" t="s">
        <v>719</v>
      </c>
    </row>
    <row r="81" spans="1:20" s="29" customFormat="1">
      <c r="A81" s="46" t="s">
        <v>658</v>
      </c>
      <c r="B81" s="45" t="s">
        <v>46</v>
      </c>
      <c r="C81" s="37">
        <v>20</v>
      </c>
      <c r="D81" s="39"/>
      <c r="E81" s="2"/>
      <c r="F81" s="2"/>
      <c r="G81" s="37"/>
      <c r="H81" s="37">
        <f t="shared" si="17"/>
        <v>20</v>
      </c>
      <c r="I81" s="2">
        <f t="shared" si="18"/>
        <v>1</v>
      </c>
      <c r="J81" s="2"/>
      <c r="K81" s="2"/>
      <c r="L81" s="2"/>
      <c r="M81" s="2">
        <f t="shared" si="19"/>
        <v>0</v>
      </c>
      <c r="N81" s="2">
        <f t="shared" si="20"/>
        <v>0</v>
      </c>
      <c r="O81" s="2">
        <f t="shared" si="21"/>
        <v>0</v>
      </c>
      <c r="P81" s="2">
        <f t="shared" si="22"/>
        <v>0</v>
      </c>
      <c r="Q81" s="2">
        <f t="shared" si="23"/>
        <v>0</v>
      </c>
      <c r="R81" s="2">
        <f t="shared" si="24"/>
        <v>0</v>
      </c>
      <c r="S81" s="37">
        <f t="shared" si="25"/>
        <v>20</v>
      </c>
      <c r="T81" s="53" t="s">
        <v>719</v>
      </c>
    </row>
    <row r="82" spans="1:20" s="29" customFormat="1">
      <c r="A82" s="4" t="s">
        <v>468</v>
      </c>
      <c r="B82" s="4" t="s">
        <v>54</v>
      </c>
      <c r="C82" s="44">
        <v>19</v>
      </c>
      <c r="D82" s="39"/>
      <c r="E82" s="1"/>
      <c r="F82" s="1"/>
      <c r="G82" s="39"/>
      <c r="H82" s="37">
        <f t="shared" si="17"/>
        <v>19</v>
      </c>
      <c r="I82" s="2">
        <f t="shared" si="18"/>
        <v>1</v>
      </c>
      <c r="J82" s="1"/>
      <c r="K82" s="1"/>
      <c r="L82" s="1"/>
      <c r="M82" s="2">
        <f t="shared" si="19"/>
        <v>0</v>
      </c>
      <c r="N82" s="2">
        <f t="shared" si="20"/>
        <v>0</v>
      </c>
      <c r="O82" s="2">
        <f t="shared" si="21"/>
        <v>0</v>
      </c>
      <c r="P82" s="2">
        <f t="shared" si="22"/>
        <v>0</v>
      </c>
      <c r="Q82" s="2">
        <f t="shared" si="23"/>
        <v>0</v>
      </c>
      <c r="R82" s="2">
        <f t="shared" si="24"/>
        <v>0</v>
      </c>
      <c r="S82" s="37">
        <f t="shared" si="25"/>
        <v>19</v>
      </c>
      <c r="T82" s="13"/>
    </row>
    <row r="83" spans="1:20" s="29" customFormat="1">
      <c r="A83" s="4" t="s">
        <v>526</v>
      </c>
      <c r="B83" s="4" t="s">
        <v>60</v>
      </c>
      <c r="C83" s="44">
        <v>10</v>
      </c>
      <c r="D83" s="39">
        <v>4</v>
      </c>
      <c r="E83" s="2"/>
      <c r="F83" s="2"/>
      <c r="G83" s="37"/>
      <c r="H83" s="37">
        <f t="shared" si="17"/>
        <v>14</v>
      </c>
      <c r="I83" s="2">
        <f t="shared" si="18"/>
        <v>2</v>
      </c>
      <c r="J83" s="2"/>
      <c r="K83" s="2"/>
      <c r="L83" s="2"/>
      <c r="M83" s="2">
        <f t="shared" si="19"/>
        <v>0</v>
      </c>
      <c r="N83" s="2">
        <f t="shared" si="20"/>
        <v>0</v>
      </c>
      <c r="O83" s="2">
        <f t="shared" si="21"/>
        <v>0</v>
      </c>
      <c r="P83" s="2">
        <f t="shared" si="22"/>
        <v>0</v>
      </c>
      <c r="Q83" s="2">
        <f t="shared" si="23"/>
        <v>0</v>
      </c>
      <c r="R83" s="2">
        <f t="shared" si="24"/>
        <v>0</v>
      </c>
      <c r="S83" s="37">
        <f t="shared" si="25"/>
        <v>14</v>
      </c>
      <c r="T83" s="2"/>
    </row>
    <row r="84" spans="1:20" s="29" customFormat="1">
      <c r="A84" s="4" t="s">
        <v>514</v>
      </c>
      <c r="B84" s="4" t="s">
        <v>49</v>
      </c>
      <c r="C84" s="44"/>
      <c r="D84" s="39">
        <v>11</v>
      </c>
      <c r="E84" s="2"/>
      <c r="F84" s="2"/>
      <c r="G84" s="37"/>
      <c r="H84" s="37">
        <f t="shared" si="17"/>
        <v>11</v>
      </c>
      <c r="I84" s="2">
        <f t="shared" si="18"/>
        <v>1</v>
      </c>
      <c r="J84" s="2"/>
      <c r="K84" s="2"/>
      <c r="L84" s="2"/>
      <c r="M84" s="2">
        <f t="shared" si="19"/>
        <v>0</v>
      </c>
      <c r="N84" s="2">
        <f t="shared" si="20"/>
        <v>0</v>
      </c>
      <c r="O84" s="2">
        <f t="shared" si="21"/>
        <v>0</v>
      </c>
      <c r="P84" s="2">
        <f t="shared" si="22"/>
        <v>0</v>
      </c>
      <c r="Q84" s="2">
        <f t="shared" si="23"/>
        <v>0</v>
      </c>
      <c r="R84" s="2">
        <f t="shared" si="24"/>
        <v>0</v>
      </c>
      <c r="S84" s="37">
        <f t="shared" si="25"/>
        <v>11</v>
      </c>
      <c r="T84" s="2"/>
    </row>
    <row r="85" spans="1:20" s="29" customFormat="1">
      <c r="A85" s="46" t="s">
        <v>673</v>
      </c>
      <c r="B85" s="46" t="s">
        <v>60</v>
      </c>
      <c r="C85" s="37">
        <v>7</v>
      </c>
      <c r="D85" s="39"/>
      <c r="E85" s="2"/>
      <c r="F85" s="2"/>
      <c r="G85" s="37"/>
      <c r="H85" s="37">
        <f t="shared" si="17"/>
        <v>7</v>
      </c>
      <c r="I85" s="2">
        <f t="shared" si="18"/>
        <v>1</v>
      </c>
      <c r="J85" s="2"/>
      <c r="K85" s="2"/>
      <c r="L85" s="2"/>
      <c r="M85" s="2">
        <f t="shared" si="19"/>
        <v>0</v>
      </c>
      <c r="N85" s="2">
        <f t="shared" si="20"/>
        <v>0</v>
      </c>
      <c r="O85" s="2">
        <f t="shared" si="21"/>
        <v>0</v>
      </c>
      <c r="P85" s="2">
        <f t="shared" si="22"/>
        <v>0</v>
      </c>
      <c r="Q85" s="2">
        <f t="shared" si="23"/>
        <v>0</v>
      </c>
      <c r="R85" s="2">
        <f t="shared" si="24"/>
        <v>0</v>
      </c>
      <c r="S85" s="37">
        <f t="shared" si="25"/>
        <v>7</v>
      </c>
      <c r="T85" s="2"/>
    </row>
    <row r="86" spans="1:20" s="29" customFormat="1">
      <c r="A86" s="4" t="s">
        <v>506</v>
      </c>
      <c r="B86" s="4" t="s">
        <v>245</v>
      </c>
      <c r="C86" s="37"/>
      <c r="D86" s="39"/>
      <c r="E86" s="2"/>
      <c r="F86" s="2">
        <v>4</v>
      </c>
      <c r="G86" s="37"/>
      <c r="H86" s="37">
        <f t="shared" si="17"/>
        <v>4</v>
      </c>
      <c r="I86" s="2">
        <f t="shared" si="18"/>
        <v>1</v>
      </c>
      <c r="J86" s="2"/>
      <c r="K86" s="2"/>
      <c r="L86" s="2"/>
      <c r="M86" s="2">
        <f t="shared" si="19"/>
        <v>0</v>
      </c>
      <c r="N86" s="2">
        <f t="shared" si="20"/>
        <v>0</v>
      </c>
      <c r="O86" s="2">
        <f t="shared" si="21"/>
        <v>0</v>
      </c>
      <c r="P86" s="2">
        <f t="shared" si="22"/>
        <v>0</v>
      </c>
      <c r="Q86" s="2">
        <f t="shared" si="23"/>
        <v>0</v>
      </c>
      <c r="R86" s="2">
        <f t="shared" si="24"/>
        <v>0</v>
      </c>
      <c r="S86" s="37">
        <f t="shared" si="25"/>
        <v>4</v>
      </c>
      <c r="T86" s="2"/>
    </row>
    <row r="87" spans="1:20" s="29" customFormat="1">
      <c r="A87" s="4" t="s">
        <v>517</v>
      </c>
      <c r="B87" s="4" t="s">
        <v>371</v>
      </c>
      <c r="C87" s="44"/>
      <c r="D87" s="39"/>
      <c r="E87" s="2"/>
      <c r="F87" s="2"/>
      <c r="G87" s="37"/>
      <c r="H87" s="37">
        <f t="shared" si="17"/>
        <v>0</v>
      </c>
      <c r="I87" s="2">
        <f t="shared" si="18"/>
        <v>0</v>
      </c>
      <c r="J87" s="2"/>
      <c r="K87" s="2"/>
      <c r="L87" s="2"/>
      <c r="M87" s="2">
        <f t="shared" si="19"/>
        <v>0</v>
      </c>
      <c r="N87" s="2">
        <f t="shared" si="20"/>
        <v>0</v>
      </c>
      <c r="O87" s="2">
        <f t="shared" si="21"/>
        <v>0</v>
      </c>
      <c r="P87" s="2">
        <f t="shared" si="22"/>
        <v>0</v>
      </c>
      <c r="Q87" s="2">
        <f t="shared" si="23"/>
        <v>0</v>
      </c>
      <c r="R87" s="2">
        <f t="shared" si="24"/>
        <v>0</v>
      </c>
      <c r="S87" s="37">
        <f t="shared" si="25"/>
        <v>0</v>
      </c>
      <c r="T87" s="2"/>
    </row>
    <row r="88" spans="1:20" s="29" customFormat="1">
      <c r="A88" s="4" t="s">
        <v>685</v>
      </c>
      <c r="B88" s="2" t="s">
        <v>64</v>
      </c>
      <c r="C88" s="37"/>
      <c r="D88" s="39"/>
      <c r="E88" s="2"/>
      <c r="F88" s="2"/>
      <c r="G88" s="37"/>
      <c r="H88" s="37">
        <f t="shared" si="17"/>
        <v>0</v>
      </c>
      <c r="I88" s="2">
        <f t="shared" si="18"/>
        <v>0</v>
      </c>
      <c r="J88" s="2"/>
      <c r="K88" s="2"/>
      <c r="L88" s="2"/>
      <c r="M88" s="2">
        <f t="shared" si="19"/>
        <v>0</v>
      </c>
      <c r="N88" s="2">
        <f t="shared" si="20"/>
        <v>0</v>
      </c>
      <c r="O88" s="2">
        <f t="shared" si="21"/>
        <v>0</v>
      </c>
      <c r="P88" s="2">
        <f t="shared" si="22"/>
        <v>0</v>
      </c>
      <c r="Q88" s="2">
        <f t="shared" si="23"/>
        <v>0</v>
      </c>
      <c r="R88" s="2">
        <f t="shared" si="24"/>
        <v>0</v>
      </c>
      <c r="S88" s="37">
        <f t="shared" si="25"/>
        <v>0</v>
      </c>
      <c r="T88" s="53" t="s">
        <v>719</v>
      </c>
    </row>
    <row r="89" spans="1:20" s="29" customFormat="1">
      <c r="A89" s="46" t="s">
        <v>660</v>
      </c>
      <c r="B89" s="46" t="s">
        <v>245</v>
      </c>
      <c r="C89" s="37"/>
      <c r="D89" s="39"/>
      <c r="E89" s="2"/>
      <c r="F89" s="2"/>
      <c r="G89" s="37"/>
      <c r="H89" s="37">
        <f t="shared" si="17"/>
        <v>0</v>
      </c>
      <c r="I89" s="2">
        <f t="shared" si="18"/>
        <v>0</v>
      </c>
      <c r="J89" s="2"/>
      <c r="K89" s="2"/>
      <c r="L89" s="2"/>
      <c r="M89" s="2">
        <f t="shared" si="19"/>
        <v>0</v>
      </c>
      <c r="N89" s="2">
        <f t="shared" si="20"/>
        <v>0</v>
      </c>
      <c r="O89" s="2">
        <f t="shared" si="21"/>
        <v>0</v>
      </c>
      <c r="P89" s="2">
        <f t="shared" si="22"/>
        <v>0</v>
      </c>
      <c r="Q89" s="2">
        <f t="shared" si="23"/>
        <v>0</v>
      </c>
      <c r="R89" s="2">
        <f t="shared" si="24"/>
        <v>0</v>
      </c>
      <c r="S89" s="37">
        <f t="shared" si="25"/>
        <v>0</v>
      </c>
      <c r="T89" s="53" t="s">
        <v>719</v>
      </c>
    </row>
    <row r="90" spans="1:20" s="29" customFormat="1">
      <c r="A90" s="46" t="s">
        <v>661</v>
      </c>
      <c r="B90" s="46" t="s">
        <v>520</v>
      </c>
      <c r="C90" s="37"/>
      <c r="D90" s="39"/>
      <c r="E90" s="2"/>
      <c r="F90" s="2"/>
      <c r="G90" s="37"/>
      <c r="H90" s="37">
        <f t="shared" si="17"/>
        <v>0</v>
      </c>
      <c r="I90" s="2">
        <f t="shared" si="18"/>
        <v>0</v>
      </c>
      <c r="J90" s="2"/>
      <c r="K90" s="2"/>
      <c r="L90" s="2"/>
      <c r="M90" s="2">
        <f t="shared" si="19"/>
        <v>0</v>
      </c>
      <c r="N90" s="2">
        <f t="shared" si="20"/>
        <v>0</v>
      </c>
      <c r="O90" s="2">
        <f t="shared" si="21"/>
        <v>0</v>
      </c>
      <c r="P90" s="2">
        <f t="shared" si="22"/>
        <v>0</v>
      </c>
      <c r="Q90" s="2">
        <f t="shared" si="23"/>
        <v>0</v>
      </c>
      <c r="R90" s="2">
        <f t="shared" si="24"/>
        <v>0</v>
      </c>
      <c r="S90" s="37">
        <f t="shared" si="25"/>
        <v>0</v>
      </c>
      <c r="T90" s="53" t="s">
        <v>719</v>
      </c>
    </row>
    <row r="91" spans="1:20" s="29" customFormat="1">
      <c r="A91" s="46" t="s">
        <v>665</v>
      </c>
      <c r="B91" s="46" t="s">
        <v>245</v>
      </c>
      <c r="C91" s="37"/>
      <c r="D91" s="39"/>
      <c r="E91" s="2"/>
      <c r="F91" s="2"/>
      <c r="G91" s="37"/>
      <c r="H91" s="37">
        <f t="shared" si="17"/>
        <v>0</v>
      </c>
      <c r="I91" s="2">
        <f t="shared" si="18"/>
        <v>0</v>
      </c>
      <c r="J91" s="2"/>
      <c r="K91" s="2"/>
      <c r="L91" s="2"/>
      <c r="M91" s="2">
        <f t="shared" si="19"/>
        <v>0</v>
      </c>
      <c r="N91" s="2">
        <f t="shared" si="20"/>
        <v>0</v>
      </c>
      <c r="O91" s="2">
        <f t="shared" si="21"/>
        <v>0</v>
      </c>
      <c r="P91" s="2">
        <f t="shared" si="22"/>
        <v>0</v>
      </c>
      <c r="Q91" s="2">
        <f t="shared" si="23"/>
        <v>0</v>
      </c>
      <c r="R91" s="2">
        <f t="shared" si="24"/>
        <v>0</v>
      </c>
      <c r="S91" s="37">
        <f t="shared" si="25"/>
        <v>0</v>
      </c>
      <c r="T91" s="53" t="s">
        <v>719</v>
      </c>
    </row>
    <row r="92" spans="1:20" s="29" customFormat="1">
      <c r="A92" s="4" t="s">
        <v>686</v>
      </c>
      <c r="B92" s="2" t="s">
        <v>126</v>
      </c>
      <c r="C92" s="37"/>
      <c r="D92" s="39"/>
      <c r="E92" s="2"/>
      <c r="F92" s="2"/>
      <c r="G92" s="37"/>
      <c r="H92" s="37">
        <f t="shared" si="17"/>
        <v>0</v>
      </c>
      <c r="I92" s="2">
        <f t="shared" si="18"/>
        <v>0</v>
      </c>
      <c r="J92" s="2"/>
      <c r="K92" s="2"/>
      <c r="L92" s="2"/>
      <c r="M92" s="2">
        <f t="shared" si="19"/>
        <v>0</v>
      </c>
      <c r="N92" s="2">
        <f t="shared" si="20"/>
        <v>0</v>
      </c>
      <c r="O92" s="2">
        <f t="shared" si="21"/>
        <v>0</v>
      </c>
      <c r="P92" s="2">
        <f t="shared" si="22"/>
        <v>0</v>
      </c>
      <c r="Q92" s="2">
        <f t="shared" si="23"/>
        <v>0</v>
      </c>
      <c r="R92" s="2">
        <f t="shared" si="24"/>
        <v>0</v>
      </c>
      <c r="S92" s="37">
        <f t="shared" si="25"/>
        <v>0</v>
      </c>
      <c r="T92" s="53" t="s">
        <v>719</v>
      </c>
    </row>
    <row r="93" spans="1:20" s="29" customFormat="1">
      <c r="A93" s="46" t="s">
        <v>605</v>
      </c>
      <c r="B93" s="46" t="s">
        <v>378</v>
      </c>
      <c r="C93" s="37"/>
      <c r="D93" s="39"/>
      <c r="E93" s="2"/>
      <c r="F93" s="2"/>
      <c r="G93" s="37"/>
      <c r="H93" s="37">
        <f t="shared" si="17"/>
        <v>0</v>
      </c>
      <c r="I93" s="2">
        <f t="shared" si="18"/>
        <v>0</v>
      </c>
      <c r="J93" s="2"/>
      <c r="K93" s="2"/>
      <c r="L93" s="2"/>
      <c r="M93" s="2">
        <f t="shared" si="19"/>
        <v>0</v>
      </c>
      <c r="N93" s="2">
        <f t="shared" si="20"/>
        <v>0</v>
      </c>
      <c r="O93" s="2">
        <f t="shared" si="21"/>
        <v>0</v>
      </c>
      <c r="P93" s="2">
        <f t="shared" si="22"/>
        <v>0</v>
      </c>
      <c r="Q93" s="2">
        <f t="shared" si="23"/>
        <v>0</v>
      </c>
      <c r="R93" s="2">
        <f t="shared" si="24"/>
        <v>0</v>
      </c>
      <c r="S93" s="37">
        <f t="shared" si="25"/>
        <v>0</v>
      </c>
      <c r="T93" s="53" t="s">
        <v>719</v>
      </c>
    </row>
    <row r="94" spans="1:20" s="29" customFormat="1">
      <c r="A94" s="46" t="s">
        <v>576</v>
      </c>
      <c r="B94" s="46" t="s">
        <v>220</v>
      </c>
      <c r="C94" s="37"/>
      <c r="D94" s="39"/>
      <c r="E94" s="2"/>
      <c r="F94" s="2"/>
      <c r="G94" s="37"/>
      <c r="H94" s="37">
        <f t="shared" si="17"/>
        <v>0</v>
      </c>
      <c r="I94" s="2">
        <f t="shared" si="18"/>
        <v>0</v>
      </c>
      <c r="J94" s="2"/>
      <c r="K94" s="2"/>
      <c r="L94" s="2"/>
      <c r="M94" s="2">
        <f t="shared" si="19"/>
        <v>0</v>
      </c>
      <c r="N94" s="2">
        <f t="shared" si="20"/>
        <v>0</v>
      </c>
      <c r="O94" s="2">
        <f t="shared" si="21"/>
        <v>0</v>
      </c>
      <c r="P94" s="2">
        <f t="shared" si="22"/>
        <v>0</v>
      </c>
      <c r="Q94" s="2">
        <f t="shared" si="23"/>
        <v>0</v>
      </c>
      <c r="R94" s="2">
        <f t="shared" si="24"/>
        <v>0</v>
      </c>
      <c r="S94" s="37">
        <f t="shared" si="25"/>
        <v>0</v>
      </c>
      <c r="T94" s="2"/>
    </row>
    <row r="95" spans="1:20" s="29" customFormat="1">
      <c r="A95" s="46" t="s">
        <v>668</v>
      </c>
      <c r="B95" s="46" t="s">
        <v>669</v>
      </c>
      <c r="C95" s="37"/>
      <c r="D95" s="39"/>
      <c r="E95" s="2"/>
      <c r="F95" s="2"/>
      <c r="G95" s="37"/>
      <c r="H95" s="37">
        <f t="shared" si="17"/>
        <v>0</v>
      </c>
      <c r="I95" s="2">
        <f t="shared" si="18"/>
        <v>0</v>
      </c>
      <c r="J95" s="2"/>
      <c r="K95" s="2"/>
      <c r="L95" s="2"/>
      <c r="M95" s="2">
        <f t="shared" si="19"/>
        <v>0</v>
      </c>
      <c r="N95" s="2">
        <f t="shared" si="20"/>
        <v>0</v>
      </c>
      <c r="O95" s="2">
        <f t="shared" si="21"/>
        <v>0</v>
      </c>
      <c r="P95" s="2">
        <f t="shared" si="22"/>
        <v>0</v>
      </c>
      <c r="Q95" s="2">
        <f t="shared" si="23"/>
        <v>0</v>
      </c>
      <c r="R95" s="2">
        <f t="shared" si="24"/>
        <v>0</v>
      </c>
      <c r="S95" s="37">
        <f t="shared" si="25"/>
        <v>0</v>
      </c>
      <c r="T95" s="53" t="s">
        <v>719</v>
      </c>
    </row>
    <row r="96" spans="1:20" s="29" customFormat="1">
      <c r="A96" s="46" t="s">
        <v>670</v>
      </c>
      <c r="B96" s="46" t="s">
        <v>671</v>
      </c>
      <c r="C96" s="37"/>
      <c r="D96" s="39"/>
      <c r="E96" s="2"/>
      <c r="F96" s="2"/>
      <c r="G96" s="37"/>
      <c r="H96" s="37">
        <f t="shared" si="17"/>
        <v>0</v>
      </c>
      <c r="I96" s="2">
        <f t="shared" si="18"/>
        <v>0</v>
      </c>
      <c r="J96" s="2"/>
      <c r="K96" s="2"/>
      <c r="L96" s="2"/>
      <c r="M96" s="2">
        <f t="shared" si="19"/>
        <v>0</v>
      </c>
      <c r="N96" s="2">
        <f t="shared" si="20"/>
        <v>0</v>
      </c>
      <c r="O96" s="2">
        <f t="shared" si="21"/>
        <v>0</v>
      </c>
      <c r="P96" s="2">
        <f t="shared" si="22"/>
        <v>0</v>
      </c>
      <c r="Q96" s="2">
        <f t="shared" si="23"/>
        <v>0</v>
      </c>
      <c r="R96" s="2">
        <f t="shared" si="24"/>
        <v>0</v>
      </c>
      <c r="S96" s="37">
        <f t="shared" si="25"/>
        <v>0</v>
      </c>
      <c r="T96" s="53" t="s">
        <v>719</v>
      </c>
    </row>
    <row r="97" spans="1:20" s="29" customFormat="1">
      <c r="A97" s="46" t="s">
        <v>672</v>
      </c>
      <c r="B97" s="46" t="s">
        <v>245</v>
      </c>
      <c r="C97" s="37"/>
      <c r="D97" s="39"/>
      <c r="E97" s="2"/>
      <c r="F97" s="2"/>
      <c r="G97" s="37"/>
      <c r="H97" s="37">
        <f t="shared" si="17"/>
        <v>0</v>
      </c>
      <c r="I97" s="2">
        <f t="shared" si="18"/>
        <v>0</v>
      </c>
      <c r="J97" s="2"/>
      <c r="K97" s="2"/>
      <c r="L97" s="2"/>
      <c r="M97" s="2">
        <f t="shared" si="19"/>
        <v>0</v>
      </c>
      <c r="N97" s="2">
        <f t="shared" si="20"/>
        <v>0</v>
      </c>
      <c r="O97" s="2">
        <f t="shared" si="21"/>
        <v>0</v>
      </c>
      <c r="P97" s="2">
        <f t="shared" si="22"/>
        <v>0</v>
      </c>
      <c r="Q97" s="2">
        <f t="shared" si="23"/>
        <v>0</v>
      </c>
      <c r="R97" s="2">
        <f t="shared" si="24"/>
        <v>0</v>
      </c>
      <c r="S97" s="37">
        <f t="shared" si="25"/>
        <v>0</v>
      </c>
      <c r="T97" s="53" t="s">
        <v>719</v>
      </c>
    </row>
    <row r="98" spans="1:20" s="29" customFormat="1">
      <c r="A98" s="46" t="s">
        <v>674</v>
      </c>
      <c r="B98" s="45" t="s">
        <v>483</v>
      </c>
      <c r="C98" s="37"/>
      <c r="D98" s="39"/>
      <c r="E98" s="2"/>
      <c r="F98" s="2"/>
      <c r="G98" s="37"/>
      <c r="H98" s="37">
        <f t="shared" si="17"/>
        <v>0</v>
      </c>
      <c r="I98" s="2">
        <f t="shared" si="18"/>
        <v>0</v>
      </c>
      <c r="J98" s="2"/>
      <c r="K98" s="2"/>
      <c r="L98" s="2"/>
      <c r="M98" s="2">
        <f t="shared" si="19"/>
        <v>0</v>
      </c>
      <c r="N98" s="2">
        <f t="shared" si="20"/>
        <v>0</v>
      </c>
      <c r="O98" s="2">
        <f t="shared" si="21"/>
        <v>0</v>
      </c>
      <c r="P98" s="2">
        <f t="shared" si="22"/>
        <v>0</v>
      </c>
      <c r="Q98" s="2">
        <f t="shared" si="23"/>
        <v>0</v>
      </c>
      <c r="R98" s="2">
        <f t="shared" si="24"/>
        <v>0</v>
      </c>
      <c r="S98" s="37">
        <f t="shared" si="25"/>
        <v>0</v>
      </c>
      <c r="T98" s="53" t="s">
        <v>719</v>
      </c>
    </row>
    <row r="99" spans="1:20">
      <c r="A99" s="46" t="s">
        <v>675</v>
      </c>
      <c r="B99" s="46" t="s">
        <v>378</v>
      </c>
      <c r="C99" s="37"/>
      <c r="D99" s="39"/>
      <c r="E99" s="2"/>
      <c r="F99" s="2"/>
      <c r="G99" s="37"/>
      <c r="H99" s="37">
        <f t="shared" si="17"/>
        <v>0</v>
      </c>
      <c r="I99" s="2">
        <f t="shared" si="18"/>
        <v>0</v>
      </c>
      <c r="J99" s="2"/>
      <c r="K99" s="2"/>
      <c r="L99" s="2"/>
      <c r="M99" s="2">
        <f t="shared" si="19"/>
        <v>0</v>
      </c>
      <c r="N99" s="2">
        <f t="shared" si="20"/>
        <v>0</v>
      </c>
      <c r="O99" s="2">
        <f t="shared" si="21"/>
        <v>0</v>
      </c>
      <c r="P99" s="2">
        <f t="shared" si="22"/>
        <v>0</v>
      </c>
      <c r="Q99" s="2">
        <f t="shared" si="23"/>
        <v>0</v>
      </c>
      <c r="R99" s="2">
        <f t="shared" si="24"/>
        <v>0</v>
      </c>
      <c r="S99" s="37">
        <f t="shared" si="25"/>
        <v>0</v>
      </c>
      <c r="T99" s="53" t="s">
        <v>719</v>
      </c>
    </row>
    <row r="100" spans="1:20">
      <c r="A100" s="46" t="s">
        <v>676</v>
      </c>
      <c r="B100" s="46" t="s">
        <v>520</v>
      </c>
      <c r="C100" s="37"/>
      <c r="D100" s="39"/>
      <c r="E100" s="2"/>
      <c r="F100" s="2"/>
      <c r="G100" s="37"/>
      <c r="H100" s="37">
        <f t="shared" si="17"/>
        <v>0</v>
      </c>
      <c r="I100" s="2">
        <f t="shared" si="18"/>
        <v>0</v>
      </c>
      <c r="J100" s="2"/>
      <c r="K100" s="2"/>
      <c r="L100" s="2"/>
      <c r="M100" s="2">
        <f t="shared" si="19"/>
        <v>0</v>
      </c>
      <c r="N100" s="2">
        <f t="shared" si="20"/>
        <v>0</v>
      </c>
      <c r="O100" s="2">
        <f t="shared" si="21"/>
        <v>0</v>
      </c>
      <c r="P100" s="2">
        <f t="shared" si="22"/>
        <v>0</v>
      </c>
      <c r="Q100" s="2">
        <f t="shared" si="23"/>
        <v>0</v>
      </c>
      <c r="R100" s="2">
        <f t="shared" si="24"/>
        <v>0</v>
      </c>
      <c r="S100" s="37">
        <f t="shared" si="25"/>
        <v>0</v>
      </c>
      <c r="T100" s="53" t="s">
        <v>719</v>
      </c>
    </row>
    <row r="101" spans="1:20">
      <c r="A101" s="46" t="s">
        <v>677</v>
      </c>
      <c r="B101" s="46" t="s">
        <v>54</v>
      </c>
      <c r="C101" s="37"/>
      <c r="D101" s="39"/>
      <c r="E101" s="2"/>
      <c r="F101" s="2"/>
      <c r="G101" s="37"/>
      <c r="H101" s="37">
        <f t="shared" si="17"/>
        <v>0</v>
      </c>
      <c r="I101" s="2">
        <f t="shared" si="18"/>
        <v>0</v>
      </c>
      <c r="J101" s="2"/>
      <c r="K101" s="2"/>
      <c r="L101" s="2"/>
      <c r="M101" s="2">
        <f t="shared" si="19"/>
        <v>0</v>
      </c>
      <c r="N101" s="2">
        <f t="shared" si="20"/>
        <v>0</v>
      </c>
      <c r="O101" s="2">
        <f t="shared" si="21"/>
        <v>0</v>
      </c>
      <c r="P101" s="2">
        <f t="shared" si="22"/>
        <v>0</v>
      </c>
      <c r="Q101" s="2">
        <f>IF(G101&gt;=50,1,0)</f>
        <v>0</v>
      </c>
      <c r="R101" s="2">
        <f t="shared" si="24"/>
        <v>0</v>
      </c>
      <c r="S101" s="37">
        <f t="shared" si="25"/>
        <v>0</v>
      </c>
      <c r="T101" s="2"/>
    </row>
    <row r="102" spans="1:20">
      <c r="A102" s="68" t="s">
        <v>738</v>
      </c>
      <c r="B102" s="68" t="s">
        <v>14</v>
      </c>
      <c r="C102" s="37"/>
      <c r="D102" s="39"/>
      <c r="E102" s="2"/>
      <c r="F102" s="2"/>
      <c r="G102" s="37"/>
      <c r="H102" s="37">
        <f t="shared" ref="H102" si="26">SUM(D102:G102,C102)</f>
        <v>0</v>
      </c>
      <c r="I102" s="2">
        <f t="shared" ref="I102" si="27">COUNT(D102:G102,C102)</f>
        <v>0</v>
      </c>
      <c r="J102" s="2"/>
      <c r="K102" s="2"/>
      <c r="L102" s="2"/>
      <c r="M102" s="2">
        <f t="shared" ref="M102" si="28">IF(C102&gt;=50,1,0)</f>
        <v>0</v>
      </c>
      <c r="N102" s="2">
        <f t="shared" ref="N102" si="29">IF(D102&gt;=40,1,0)</f>
        <v>0</v>
      </c>
      <c r="O102" s="2">
        <f t="shared" ref="O102" si="30">IF(E102&gt;=50,1,0)</f>
        <v>0</v>
      </c>
      <c r="P102" s="2">
        <f t="shared" ref="P102" si="31">IF(F102&gt;=60,1,0)</f>
        <v>0</v>
      </c>
      <c r="Q102" s="2">
        <f>IF(G102&gt;=50,1,0)</f>
        <v>0</v>
      </c>
      <c r="R102" s="2">
        <f t="shared" ref="R102" si="32">SUM(M102:Q102)</f>
        <v>0</v>
      </c>
      <c r="S102" s="37">
        <f t="shared" ref="S102" si="33">H102</f>
        <v>0</v>
      </c>
      <c r="T102" s="53" t="s">
        <v>719</v>
      </c>
    </row>
    <row r="103" spans="1:20">
      <c r="M103" s="14" t="s">
        <v>720</v>
      </c>
      <c r="N103" s="14" t="s">
        <v>729</v>
      </c>
      <c r="O103" s="14" t="s">
        <v>720</v>
      </c>
      <c r="P103" s="14" t="s">
        <v>723</v>
      </c>
      <c r="Q103" s="14" t="s">
        <v>720</v>
      </c>
    </row>
  </sheetData>
  <sortState ref="A87:Y102">
    <sortCondition descending="1" ref="R87:R102"/>
    <sortCondition ref="A87:A102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R11" sqref="R11"/>
    </sheetView>
  </sheetViews>
  <sheetFormatPr defaultRowHeight="14.4"/>
  <cols>
    <col min="1" max="1" width="13.33203125" style="14" customWidth="1"/>
    <col min="3" max="3" width="5" style="30" customWidth="1"/>
    <col min="4" max="7" width="5" style="14" customWidth="1"/>
    <col min="8" max="8" width="6.88671875" style="14" customWidth="1"/>
    <col min="9" max="9" width="5" style="14" customWidth="1"/>
    <col min="10" max="10" width="1.109375" style="14" customWidth="1"/>
    <col min="11" max="17" width="5" style="14" customWidth="1"/>
    <col min="18" max="19" width="8.88671875" style="14"/>
    <col min="20" max="20" width="26.6640625" style="14" customWidth="1"/>
  </cols>
  <sheetData>
    <row r="1" spans="1:20" ht="40.200000000000003">
      <c r="A1" s="12" t="s">
        <v>2</v>
      </c>
      <c r="B1" s="6" t="s">
        <v>3</v>
      </c>
      <c r="C1" s="30" t="s">
        <v>699</v>
      </c>
      <c r="D1" s="32" t="s">
        <v>724</v>
      </c>
      <c r="E1" s="33" t="s">
        <v>703</v>
      </c>
      <c r="F1" s="33" t="s">
        <v>704</v>
      </c>
      <c r="G1" s="33" t="s">
        <v>705</v>
      </c>
      <c r="H1" s="34" t="s">
        <v>706</v>
      </c>
      <c r="I1" s="35" t="s">
        <v>707</v>
      </c>
      <c r="J1" s="35"/>
      <c r="K1" s="35" t="s">
        <v>708</v>
      </c>
      <c r="L1" s="35" t="s">
        <v>709</v>
      </c>
      <c r="M1" s="36" t="s">
        <v>710</v>
      </c>
      <c r="N1" s="36" t="s">
        <v>711</v>
      </c>
      <c r="O1" s="36" t="s">
        <v>712</v>
      </c>
      <c r="P1" s="36" t="s">
        <v>713</v>
      </c>
      <c r="Q1" s="36" t="s">
        <v>714</v>
      </c>
      <c r="R1" s="34" t="s">
        <v>715</v>
      </c>
      <c r="S1" s="36" t="s">
        <v>716</v>
      </c>
      <c r="T1" s="36" t="s">
        <v>717</v>
      </c>
    </row>
    <row r="2" spans="1:20">
      <c r="A2" s="1" t="s">
        <v>224</v>
      </c>
      <c r="B2" s="1" t="s">
        <v>225</v>
      </c>
      <c r="C2" s="52">
        <v>86</v>
      </c>
      <c r="D2" s="39">
        <v>56.666666666666664</v>
      </c>
      <c r="E2" s="37">
        <v>22.285714285714285</v>
      </c>
      <c r="F2" s="2"/>
      <c r="G2" s="2">
        <v>95</v>
      </c>
      <c r="H2" s="37">
        <f t="shared" ref="H2:H13" si="0">SUM(D2:G2,C2)</f>
        <v>259.95238095238096</v>
      </c>
      <c r="I2" s="2">
        <f t="shared" ref="I2:I13" si="1">COUNT(D2:G2,C2)</f>
        <v>4</v>
      </c>
      <c r="J2" s="2"/>
      <c r="K2" s="2"/>
      <c r="L2" s="2"/>
      <c r="M2" s="2">
        <f t="shared" ref="M2:M13" si="2">IF(C2&gt;=50,1,0)</f>
        <v>1</v>
      </c>
      <c r="N2" s="2">
        <f t="shared" ref="N2:N13" si="3">IF(D2&gt;=50,1,0)</f>
        <v>1</v>
      </c>
      <c r="O2" s="2">
        <f t="shared" ref="O2:O13" si="4">IF(E2&gt;=50,1,0)</f>
        <v>0</v>
      </c>
      <c r="P2" s="2">
        <f t="shared" ref="P2:P13" si="5">IF(F2&gt;=60,1,0)</f>
        <v>0</v>
      </c>
      <c r="Q2" s="2">
        <f t="shared" ref="Q2:Q13" si="6">IF(G2&gt;=50,1,0)</f>
        <v>1</v>
      </c>
      <c r="R2" s="2">
        <f t="shared" ref="R2:R13" si="7">SUM(M2:Q2)</f>
        <v>3</v>
      </c>
      <c r="S2" s="37">
        <f>H2-MIN(D2:G2,C2)</f>
        <v>237.66666666666669</v>
      </c>
      <c r="T2" s="40" t="s">
        <v>730</v>
      </c>
    </row>
    <row r="3" spans="1:20">
      <c r="A3" s="1" t="s">
        <v>241</v>
      </c>
      <c r="B3" s="1" t="s">
        <v>242</v>
      </c>
      <c r="C3" s="44">
        <v>59</v>
      </c>
      <c r="D3" s="50">
        <v>50.625</v>
      </c>
      <c r="E3" s="37">
        <v>74.285714285714292</v>
      </c>
      <c r="F3" s="2"/>
      <c r="G3" s="2"/>
      <c r="H3" s="37">
        <f t="shared" si="0"/>
        <v>183.91071428571428</v>
      </c>
      <c r="I3" s="2">
        <f t="shared" si="1"/>
        <v>3</v>
      </c>
      <c r="J3" s="2"/>
      <c r="K3" s="2"/>
      <c r="L3" s="2"/>
      <c r="M3" s="2">
        <f t="shared" si="2"/>
        <v>1</v>
      </c>
      <c r="N3" s="2">
        <f t="shared" si="3"/>
        <v>1</v>
      </c>
      <c r="O3" s="2">
        <f t="shared" si="4"/>
        <v>1</v>
      </c>
      <c r="P3" s="2">
        <f t="shared" si="5"/>
        <v>0</v>
      </c>
      <c r="Q3" s="2">
        <f t="shared" si="6"/>
        <v>0</v>
      </c>
      <c r="R3" s="2">
        <f t="shared" si="7"/>
        <v>3</v>
      </c>
      <c r="S3" s="37">
        <f t="shared" ref="S3:S13" si="8">H3</f>
        <v>183.91071428571428</v>
      </c>
      <c r="T3" s="40" t="s">
        <v>730</v>
      </c>
    </row>
    <row r="4" spans="1:20">
      <c r="A4" s="2" t="s">
        <v>96</v>
      </c>
      <c r="B4" s="9" t="s">
        <v>97</v>
      </c>
      <c r="C4" s="44">
        <v>56</v>
      </c>
      <c r="D4" s="50">
        <v>13.125</v>
      </c>
      <c r="E4" s="2"/>
      <c r="F4" s="2"/>
      <c r="G4" s="2">
        <v>70</v>
      </c>
      <c r="H4" s="37">
        <f t="shared" si="0"/>
        <v>139.125</v>
      </c>
      <c r="I4" s="2">
        <f t="shared" si="1"/>
        <v>3</v>
      </c>
      <c r="J4" s="2"/>
      <c r="K4" s="2"/>
      <c r="L4" s="2"/>
      <c r="M4" s="2">
        <f t="shared" si="2"/>
        <v>1</v>
      </c>
      <c r="N4" s="2">
        <f t="shared" si="3"/>
        <v>0</v>
      </c>
      <c r="O4" s="2">
        <f t="shared" si="4"/>
        <v>0</v>
      </c>
      <c r="P4" s="2">
        <f t="shared" si="5"/>
        <v>0</v>
      </c>
      <c r="Q4" s="2">
        <f t="shared" si="6"/>
        <v>1</v>
      </c>
      <c r="R4" s="2">
        <f t="shared" si="7"/>
        <v>2</v>
      </c>
      <c r="S4" s="37">
        <f t="shared" si="8"/>
        <v>139.125</v>
      </c>
      <c r="T4" s="41" t="s">
        <v>718</v>
      </c>
    </row>
    <row r="5" spans="1:20">
      <c r="A5" s="1" t="s">
        <v>231</v>
      </c>
      <c r="B5" s="1" t="s">
        <v>232</v>
      </c>
      <c r="C5" s="44">
        <v>58</v>
      </c>
      <c r="D5" s="50">
        <v>23.125</v>
      </c>
      <c r="E5" s="37">
        <v>52.714285714285715</v>
      </c>
      <c r="F5" s="2"/>
      <c r="G5" s="2"/>
      <c r="H5" s="37">
        <f t="shared" si="0"/>
        <v>133.83928571428572</v>
      </c>
      <c r="I5" s="2">
        <f t="shared" si="1"/>
        <v>3</v>
      </c>
      <c r="J5" s="2"/>
      <c r="K5" s="2"/>
      <c r="L5" s="2"/>
      <c r="M5" s="2">
        <f t="shared" si="2"/>
        <v>1</v>
      </c>
      <c r="N5" s="2">
        <f t="shared" si="3"/>
        <v>0</v>
      </c>
      <c r="O5" s="2">
        <f t="shared" si="4"/>
        <v>1</v>
      </c>
      <c r="P5" s="2">
        <f t="shared" si="5"/>
        <v>0</v>
      </c>
      <c r="Q5" s="2">
        <f t="shared" si="6"/>
        <v>0</v>
      </c>
      <c r="R5" s="2">
        <f t="shared" si="7"/>
        <v>2</v>
      </c>
      <c r="S5" s="37">
        <f t="shared" si="8"/>
        <v>133.83928571428572</v>
      </c>
      <c r="T5" s="41" t="s">
        <v>718</v>
      </c>
    </row>
    <row r="6" spans="1:20">
      <c r="A6" s="1" t="s">
        <v>226</v>
      </c>
      <c r="B6" s="1" t="s">
        <v>54</v>
      </c>
      <c r="C6" s="44">
        <v>53</v>
      </c>
      <c r="D6" s="50">
        <v>29.791666666666668</v>
      </c>
      <c r="E6" s="37">
        <v>21.285714285714285</v>
      </c>
      <c r="F6" s="2"/>
      <c r="G6" s="2"/>
      <c r="H6" s="37">
        <f t="shared" si="0"/>
        <v>104.07738095238095</v>
      </c>
      <c r="I6" s="2">
        <f t="shared" si="1"/>
        <v>3</v>
      </c>
      <c r="J6" s="2"/>
      <c r="K6" s="2"/>
      <c r="L6" s="2"/>
      <c r="M6" s="2">
        <f t="shared" si="2"/>
        <v>1</v>
      </c>
      <c r="N6" s="2">
        <f t="shared" si="3"/>
        <v>0</v>
      </c>
      <c r="O6" s="2">
        <f t="shared" si="4"/>
        <v>0</v>
      </c>
      <c r="P6" s="2">
        <f t="shared" si="5"/>
        <v>0</v>
      </c>
      <c r="Q6" s="2">
        <f t="shared" si="6"/>
        <v>0</v>
      </c>
      <c r="R6" s="2">
        <f t="shared" si="7"/>
        <v>1</v>
      </c>
      <c r="S6" s="37">
        <f t="shared" si="8"/>
        <v>104.07738095238095</v>
      </c>
      <c r="T6" s="2"/>
    </row>
    <row r="7" spans="1:20">
      <c r="A7" s="16" t="s">
        <v>244</v>
      </c>
      <c r="B7" s="7" t="s">
        <v>245</v>
      </c>
      <c r="C7" s="44">
        <v>66</v>
      </c>
      <c r="D7" s="50">
        <v>14.166666666666666</v>
      </c>
      <c r="E7" s="37"/>
      <c r="F7" s="2"/>
      <c r="G7" s="2"/>
      <c r="H7" s="37">
        <f t="shared" si="0"/>
        <v>80.166666666666671</v>
      </c>
      <c r="I7" s="2">
        <f t="shared" si="1"/>
        <v>2</v>
      </c>
      <c r="J7" s="2"/>
      <c r="K7" s="2"/>
      <c r="L7" s="2"/>
      <c r="M7" s="2">
        <f t="shared" si="2"/>
        <v>1</v>
      </c>
      <c r="N7" s="2">
        <f t="shared" si="3"/>
        <v>0</v>
      </c>
      <c r="O7" s="2">
        <f t="shared" si="4"/>
        <v>0</v>
      </c>
      <c r="P7" s="2">
        <f t="shared" si="5"/>
        <v>0</v>
      </c>
      <c r="Q7" s="2">
        <f t="shared" si="6"/>
        <v>0</v>
      </c>
      <c r="R7" s="2">
        <f t="shared" si="7"/>
        <v>1</v>
      </c>
      <c r="S7" s="37">
        <f t="shared" si="8"/>
        <v>80.166666666666671</v>
      </c>
      <c r="T7" s="2"/>
    </row>
    <row r="8" spans="1:20">
      <c r="A8" s="2" t="s">
        <v>98</v>
      </c>
      <c r="B8" s="9" t="s">
        <v>99</v>
      </c>
      <c r="C8" s="44"/>
      <c r="D8" s="50"/>
      <c r="E8" s="37"/>
      <c r="F8" s="2"/>
      <c r="G8" s="2">
        <v>58</v>
      </c>
      <c r="H8" s="37">
        <f t="shared" si="0"/>
        <v>58</v>
      </c>
      <c r="I8" s="2">
        <f t="shared" si="1"/>
        <v>1</v>
      </c>
      <c r="J8" s="2"/>
      <c r="K8" s="2"/>
      <c r="L8" s="2"/>
      <c r="M8" s="2">
        <f t="shared" si="2"/>
        <v>0</v>
      </c>
      <c r="N8" s="2">
        <f t="shared" si="3"/>
        <v>0</v>
      </c>
      <c r="O8" s="2">
        <f t="shared" si="4"/>
        <v>0</v>
      </c>
      <c r="P8" s="2">
        <f t="shared" si="5"/>
        <v>0</v>
      </c>
      <c r="Q8" s="2">
        <f t="shared" si="6"/>
        <v>1</v>
      </c>
      <c r="R8" s="2">
        <f t="shared" si="7"/>
        <v>1</v>
      </c>
      <c r="S8" s="37">
        <f t="shared" si="8"/>
        <v>58</v>
      </c>
      <c r="T8" s="2"/>
    </row>
    <row r="9" spans="1:20">
      <c r="A9" s="1" t="s">
        <v>227</v>
      </c>
      <c r="B9" s="1" t="s">
        <v>93</v>
      </c>
      <c r="C9" s="44"/>
      <c r="D9" s="50"/>
      <c r="E9" s="37"/>
      <c r="F9" s="2"/>
      <c r="G9" s="2">
        <v>20</v>
      </c>
      <c r="H9" s="37">
        <f t="shared" si="0"/>
        <v>20</v>
      </c>
      <c r="I9" s="2">
        <f t="shared" si="1"/>
        <v>1</v>
      </c>
      <c r="J9" s="2"/>
      <c r="K9" s="2"/>
      <c r="L9" s="2"/>
      <c r="M9" s="2">
        <f t="shared" si="2"/>
        <v>0</v>
      </c>
      <c r="N9" s="2">
        <f t="shared" si="3"/>
        <v>0</v>
      </c>
      <c r="O9" s="2">
        <f t="shared" si="4"/>
        <v>0</v>
      </c>
      <c r="P9" s="2">
        <f t="shared" si="5"/>
        <v>0</v>
      </c>
      <c r="Q9" s="2">
        <f t="shared" si="6"/>
        <v>0</v>
      </c>
      <c r="R9" s="2">
        <f t="shared" si="7"/>
        <v>0</v>
      </c>
      <c r="S9" s="37">
        <f t="shared" si="8"/>
        <v>20</v>
      </c>
      <c r="T9" s="2"/>
    </row>
    <row r="10" spans="1:20">
      <c r="A10" s="1" t="s">
        <v>243</v>
      </c>
      <c r="B10" s="1" t="s">
        <v>22</v>
      </c>
      <c r="C10" s="44"/>
      <c r="D10" s="50"/>
      <c r="E10" s="37">
        <v>11.285714285714286</v>
      </c>
      <c r="F10" s="2"/>
      <c r="G10" s="2"/>
      <c r="H10" s="37">
        <f t="shared" si="0"/>
        <v>11.285714285714286</v>
      </c>
      <c r="I10" s="2">
        <f t="shared" si="1"/>
        <v>1</v>
      </c>
      <c r="J10" s="2"/>
      <c r="K10" s="2"/>
      <c r="L10" s="2"/>
      <c r="M10" s="2">
        <f t="shared" si="2"/>
        <v>0</v>
      </c>
      <c r="N10" s="2">
        <f t="shared" si="3"/>
        <v>0</v>
      </c>
      <c r="O10" s="2">
        <f t="shared" si="4"/>
        <v>0</v>
      </c>
      <c r="P10" s="2">
        <f t="shared" si="5"/>
        <v>0</v>
      </c>
      <c r="Q10" s="2">
        <f t="shared" si="6"/>
        <v>0</v>
      </c>
      <c r="R10" s="2">
        <f t="shared" si="7"/>
        <v>0</v>
      </c>
      <c r="S10" s="37">
        <f t="shared" si="8"/>
        <v>11.285714285714286</v>
      </c>
      <c r="T10" s="2"/>
    </row>
    <row r="11" spans="1:20">
      <c r="A11" s="2" t="s">
        <v>94</v>
      </c>
      <c r="B11" s="9" t="s">
        <v>95</v>
      </c>
      <c r="C11" s="37"/>
      <c r="D11" s="50"/>
      <c r="E11" s="2"/>
      <c r="F11" s="2"/>
      <c r="G11" s="2"/>
      <c r="H11" s="37">
        <f t="shared" si="0"/>
        <v>0</v>
      </c>
      <c r="I11" s="2">
        <f t="shared" si="1"/>
        <v>0</v>
      </c>
      <c r="J11" s="2"/>
      <c r="K11" s="2"/>
      <c r="L11" s="2"/>
      <c r="M11" s="2">
        <f t="shared" si="2"/>
        <v>0</v>
      </c>
      <c r="N11" s="2">
        <f t="shared" si="3"/>
        <v>0</v>
      </c>
      <c r="O11" s="2">
        <f t="shared" si="4"/>
        <v>0</v>
      </c>
      <c r="P11" s="2">
        <f t="shared" si="5"/>
        <v>0</v>
      </c>
      <c r="Q11" s="2">
        <f t="shared" si="6"/>
        <v>0</v>
      </c>
      <c r="R11" s="2">
        <f t="shared" si="7"/>
        <v>0</v>
      </c>
      <c r="S11" s="37">
        <f t="shared" si="8"/>
        <v>0</v>
      </c>
      <c r="T11" s="2"/>
    </row>
    <row r="12" spans="1:20">
      <c r="A12" s="1" t="s">
        <v>228</v>
      </c>
      <c r="B12" s="1" t="s">
        <v>24</v>
      </c>
      <c r="C12" s="51"/>
      <c r="D12" s="39"/>
      <c r="E12" s="2"/>
      <c r="F12" s="2"/>
      <c r="G12" s="2"/>
      <c r="H12" s="37">
        <f t="shared" si="0"/>
        <v>0</v>
      </c>
      <c r="I12" s="2">
        <f t="shared" si="1"/>
        <v>0</v>
      </c>
      <c r="J12" s="2"/>
      <c r="K12" s="2"/>
      <c r="L12" s="2">
        <v>15</v>
      </c>
      <c r="M12" s="2">
        <f t="shared" si="2"/>
        <v>0</v>
      </c>
      <c r="N12" s="2">
        <f t="shared" si="3"/>
        <v>0</v>
      </c>
      <c r="O12" s="2">
        <f t="shared" si="4"/>
        <v>0</v>
      </c>
      <c r="P12" s="2">
        <f t="shared" si="5"/>
        <v>0</v>
      </c>
      <c r="Q12" s="2">
        <f t="shared" si="6"/>
        <v>0</v>
      </c>
      <c r="R12" s="2">
        <f t="shared" si="7"/>
        <v>0</v>
      </c>
      <c r="S12" s="37">
        <f t="shared" si="8"/>
        <v>0</v>
      </c>
      <c r="T12" s="2"/>
    </row>
    <row r="13" spans="1:20">
      <c r="A13" s="15" t="s">
        <v>92</v>
      </c>
      <c r="B13" s="8" t="s">
        <v>230</v>
      </c>
      <c r="C13" s="37"/>
      <c r="D13" s="39"/>
      <c r="E13" s="2"/>
      <c r="F13" s="2"/>
      <c r="G13" s="2"/>
      <c r="H13" s="37">
        <f t="shared" si="0"/>
        <v>0</v>
      </c>
      <c r="I13" s="2">
        <f t="shared" si="1"/>
        <v>0</v>
      </c>
      <c r="J13" s="2"/>
      <c r="K13" s="2"/>
      <c r="L13" s="2"/>
      <c r="M13" s="2">
        <f t="shared" si="2"/>
        <v>0</v>
      </c>
      <c r="N13" s="2">
        <f t="shared" si="3"/>
        <v>0</v>
      </c>
      <c r="O13" s="2">
        <f t="shared" si="4"/>
        <v>0</v>
      </c>
      <c r="P13" s="2">
        <f t="shared" si="5"/>
        <v>0</v>
      </c>
      <c r="Q13" s="2">
        <f t="shared" si="6"/>
        <v>0</v>
      </c>
      <c r="R13" s="2">
        <f t="shared" si="7"/>
        <v>0</v>
      </c>
      <c r="S13" s="37">
        <f t="shared" si="8"/>
        <v>0</v>
      </c>
      <c r="T13" s="2"/>
    </row>
    <row r="14" spans="1:20">
      <c r="C14" s="37"/>
      <c r="D14" s="39"/>
      <c r="E14" s="2"/>
      <c r="F14" s="2"/>
      <c r="G14" s="2"/>
      <c r="H14" s="37"/>
      <c r="I14" s="2"/>
      <c r="J14" s="2"/>
      <c r="K14" s="2"/>
      <c r="L14" s="2"/>
      <c r="M14" s="2"/>
      <c r="N14" s="2"/>
      <c r="O14" s="2"/>
      <c r="P14" s="2"/>
      <c r="Q14" s="2"/>
      <c r="R14" s="2"/>
      <c r="S14" s="37"/>
      <c r="T14" s="2"/>
    </row>
    <row r="15" spans="1:20">
      <c r="C15" s="37"/>
      <c r="D15" s="39"/>
      <c r="E15" s="2"/>
      <c r="F15" s="2"/>
      <c r="G15" s="2"/>
      <c r="H15" s="37"/>
      <c r="I15" s="2"/>
      <c r="J15" s="2"/>
      <c r="K15" s="2"/>
      <c r="L15" s="2"/>
      <c r="M15" s="2"/>
      <c r="N15" s="2"/>
      <c r="O15" s="2"/>
      <c r="P15" s="2"/>
      <c r="Q15" s="2"/>
      <c r="R15" s="2"/>
      <c r="S15" s="37"/>
      <c r="T15" s="2"/>
    </row>
    <row r="16" spans="1:20">
      <c r="A16" s="4" t="s">
        <v>668</v>
      </c>
      <c r="B16" s="4" t="s">
        <v>669</v>
      </c>
      <c r="C16" s="37"/>
      <c r="D16" s="39"/>
      <c r="E16" s="2"/>
      <c r="F16" s="2">
        <v>73</v>
      </c>
      <c r="G16" s="2"/>
      <c r="H16" s="37">
        <f t="shared" ref="H16:H32" si="9">SUM(D16:G16,C16)</f>
        <v>73</v>
      </c>
      <c r="I16" s="2">
        <f t="shared" ref="I16:I32" si="10">COUNT(D16:G16,C16)</f>
        <v>1</v>
      </c>
      <c r="J16" s="2"/>
      <c r="K16" s="2"/>
      <c r="L16" s="2"/>
      <c r="M16" s="2">
        <f t="shared" ref="M16:M32" si="11">IF(C16&gt;=50,1,0)</f>
        <v>0</v>
      </c>
      <c r="N16" s="2">
        <f t="shared" ref="N16:N32" si="12">IF(D16&gt;=50,1,0)</f>
        <v>0</v>
      </c>
      <c r="O16" s="2">
        <f t="shared" ref="O16:O32" si="13">IF(E16&gt;=50,1,0)</f>
        <v>0</v>
      </c>
      <c r="P16" s="2">
        <f t="shared" ref="P16:P32" si="14">IF(F16&gt;=60,1,0)</f>
        <v>1</v>
      </c>
      <c r="Q16" s="2">
        <f t="shared" ref="Q16:Q32" si="15">IF(G16&gt;=50,1,0)</f>
        <v>0</v>
      </c>
      <c r="R16" s="2">
        <f t="shared" ref="R16:R32" si="16">SUM(M16:Q16)</f>
        <v>1</v>
      </c>
      <c r="S16" s="37">
        <f t="shared" ref="S16:S32" si="17">H16</f>
        <v>73</v>
      </c>
      <c r="T16" s="53" t="s">
        <v>719</v>
      </c>
    </row>
    <row r="17" spans="1:20">
      <c r="A17" s="4" t="s">
        <v>535</v>
      </c>
      <c r="B17" s="4" t="s">
        <v>60</v>
      </c>
      <c r="C17" s="37"/>
      <c r="D17" s="39"/>
      <c r="E17" s="1">
        <v>61</v>
      </c>
      <c r="F17" s="1"/>
      <c r="G17" s="1"/>
      <c r="H17" s="37">
        <f t="shared" si="9"/>
        <v>61</v>
      </c>
      <c r="I17" s="2">
        <f t="shared" si="10"/>
        <v>1</v>
      </c>
      <c r="J17" s="1"/>
      <c r="K17" s="1"/>
      <c r="L17" s="1"/>
      <c r="M17" s="2">
        <f t="shared" si="11"/>
        <v>0</v>
      </c>
      <c r="N17" s="2">
        <f t="shared" si="12"/>
        <v>0</v>
      </c>
      <c r="O17" s="2">
        <f t="shared" si="13"/>
        <v>1</v>
      </c>
      <c r="P17" s="2">
        <f t="shared" si="14"/>
        <v>0</v>
      </c>
      <c r="Q17" s="2">
        <f t="shared" si="15"/>
        <v>0</v>
      </c>
      <c r="R17" s="2">
        <f t="shared" si="16"/>
        <v>1</v>
      </c>
      <c r="S17" s="37">
        <f t="shared" si="17"/>
        <v>61</v>
      </c>
      <c r="T17" s="53" t="s">
        <v>719</v>
      </c>
    </row>
    <row r="18" spans="1:20">
      <c r="A18" s="4" t="s">
        <v>532</v>
      </c>
      <c r="B18" s="4" t="s">
        <v>121</v>
      </c>
      <c r="C18" s="37"/>
      <c r="D18" s="39"/>
      <c r="E18" s="2">
        <v>25</v>
      </c>
      <c r="F18" s="2"/>
      <c r="G18" s="2"/>
      <c r="H18" s="37">
        <f t="shared" si="9"/>
        <v>25</v>
      </c>
      <c r="I18" s="2">
        <f t="shared" si="10"/>
        <v>1</v>
      </c>
      <c r="J18" s="2"/>
      <c r="K18" s="2"/>
      <c r="L18" s="2"/>
      <c r="M18" s="2">
        <f t="shared" si="11"/>
        <v>0</v>
      </c>
      <c r="N18" s="2">
        <f t="shared" si="12"/>
        <v>0</v>
      </c>
      <c r="O18" s="2">
        <f t="shared" si="13"/>
        <v>0</v>
      </c>
      <c r="P18" s="2">
        <f t="shared" si="14"/>
        <v>0</v>
      </c>
      <c r="Q18" s="2">
        <f t="shared" si="15"/>
        <v>0</v>
      </c>
      <c r="R18" s="2">
        <f t="shared" si="16"/>
        <v>0</v>
      </c>
      <c r="S18" s="37">
        <f t="shared" si="17"/>
        <v>25</v>
      </c>
      <c r="T18" s="53" t="s">
        <v>719</v>
      </c>
    </row>
    <row r="19" spans="1:20">
      <c r="A19" s="4" t="s">
        <v>663</v>
      </c>
      <c r="B19" s="4" t="s">
        <v>664</v>
      </c>
      <c r="C19" s="37"/>
      <c r="D19" s="39"/>
      <c r="E19" s="2">
        <v>23</v>
      </c>
      <c r="F19" s="2"/>
      <c r="G19" s="2"/>
      <c r="H19" s="37">
        <f t="shared" si="9"/>
        <v>23</v>
      </c>
      <c r="I19" s="2">
        <f t="shared" si="10"/>
        <v>1</v>
      </c>
      <c r="J19" s="2"/>
      <c r="K19" s="2"/>
      <c r="L19" s="2"/>
      <c r="M19" s="2">
        <f t="shared" si="11"/>
        <v>0</v>
      </c>
      <c r="N19" s="2">
        <f t="shared" si="12"/>
        <v>0</v>
      </c>
      <c r="O19" s="2">
        <f t="shared" si="13"/>
        <v>0</v>
      </c>
      <c r="P19" s="2">
        <f t="shared" si="14"/>
        <v>0</v>
      </c>
      <c r="Q19" s="2">
        <f t="shared" si="15"/>
        <v>0</v>
      </c>
      <c r="R19" s="2">
        <f t="shared" si="16"/>
        <v>0</v>
      </c>
      <c r="S19" s="37">
        <f t="shared" si="17"/>
        <v>23</v>
      </c>
      <c r="T19" s="53" t="s">
        <v>719</v>
      </c>
    </row>
    <row r="20" spans="1:20" s="29" customFormat="1">
      <c r="A20" s="4" t="s">
        <v>530</v>
      </c>
      <c r="B20" s="4" t="s">
        <v>531</v>
      </c>
      <c r="C20" s="37">
        <v>4</v>
      </c>
      <c r="D20" s="39">
        <v>2</v>
      </c>
      <c r="E20" s="2"/>
      <c r="F20" s="2"/>
      <c r="G20" s="2"/>
      <c r="H20" s="37">
        <f t="shared" si="9"/>
        <v>6</v>
      </c>
      <c r="I20" s="2">
        <f t="shared" si="10"/>
        <v>2</v>
      </c>
      <c r="J20" s="2"/>
      <c r="K20" s="2"/>
      <c r="L20" s="2"/>
      <c r="M20" s="2">
        <f t="shared" si="11"/>
        <v>0</v>
      </c>
      <c r="N20" s="2">
        <f t="shared" si="12"/>
        <v>0</v>
      </c>
      <c r="O20" s="2">
        <f t="shared" si="13"/>
        <v>0</v>
      </c>
      <c r="P20" s="2">
        <f t="shared" si="14"/>
        <v>0</v>
      </c>
      <c r="Q20" s="2">
        <f t="shared" si="15"/>
        <v>0</v>
      </c>
      <c r="R20" s="2">
        <f t="shared" si="16"/>
        <v>0</v>
      </c>
      <c r="S20" s="37">
        <f t="shared" si="17"/>
        <v>6</v>
      </c>
      <c r="T20" s="2"/>
    </row>
    <row r="21" spans="1:20" s="29" customFormat="1">
      <c r="A21" s="4" t="s">
        <v>533</v>
      </c>
      <c r="B21" s="4" t="s">
        <v>534</v>
      </c>
      <c r="C21" s="37"/>
      <c r="D21" s="39">
        <v>6</v>
      </c>
      <c r="E21" s="2"/>
      <c r="F21" s="2"/>
      <c r="G21" s="2"/>
      <c r="H21" s="37">
        <f t="shared" si="9"/>
        <v>6</v>
      </c>
      <c r="I21" s="2">
        <f t="shared" si="10"/>
        <v>1</v>
      </c>
      <c r="J21" s="2"/>
      <c r="K21" s="2"/>
      <c r="L21" s="2"/>
      <c r="M21" s="2">
        <f t="shared" si="11"/>
        <v>0</v>
      </c>
      <c r="N21" s="2">
        <f t="shared" si="12"/>
        <v>0</v>
      </c>
      <c r="O21" s="2">
        <f t="shared" si="13"/>
        <v>0</v>
      </c>
      <c r="P21" s="2">
        <f t="shared" si="14"/>
        <v>0</v>
      </c>
      <c r="Q21" s="2">
        <f t="shared" si="15"/>
        <v>0</v>
      </c>
      <c r="R21" s="2">
        <f t="shared" si="16"/>
        <v>0</v>
      </c>
      <c r="S21" s="37">
        <f t="shared" si="17"/>
        <v>6</v>
      </c>
      <c r="T21" s="2"/>
    </row>
    <row r="22" spans="1:20" s="29" customFormat="1">
      <c r="A22" s="4" t="s">
        <v>659</v>
      </c>
      <c r="B22" s="4" t="s">
        <v>520</v>
      </c>
      <c r="C22" s="37"/>
      <c r="D22" s="2"/>
      <c r="E22" s="2"/>
      <c r="F22" s="2"/>
      <c r="G22" s="2"/>
      <c r="H22" s="37">
        <f t="shared" si="9"/>
        <v>0</v>
      </c>
      <c r="I22" s="2">
        <f t="shared" si="10"/>
        <v>0</v>
      </c>
      <c r="J22" s="2"/>
      <c r="K22" s="2"/>
      <c r="L22" s="2"/>
      <c r="M22" s="2">
        <f t="shared" si="11"/>
        <v>0</v>
      </c>
      <c r="N22" s="2">
        <f t="shared" si="12"/>
        <v>0</v>
      </c>
      <c r="O22" s="2">
        <f t="shared" si="13"/>
        <v>0</v>
      </c>
      <c r="P22" s="2">
        <f t="shared" si="14"/>
        <v>0</v>
      </c>
      <c r="Q22" s="2">
        <f t="shared" si="15"/>
        <v>0</v>
      </c>
      <c r="R22" s="2">
        <f t="shared" si="16"/>
        <v>0</v>
      </c>
      <c r="S22" s="37">
        <f t="shared" si="17"/>
        <v>0</v>
      </c>
      <c r="T22" s="53" t="s">
        <v>719</v>
      </c>
    </row>
    <row r="23" spans="1:20" s="29" customFormat="1">
      <c r="A23" s="4" t="s">
        <v>34</v>
      </c>
      <c r="B23" s="4" t="s">
        <v>678</v>
      </c>
      <c r="C23" s="37"/>
      <c r="D23" s="39"/>
      <c r="E23" s="2"/>
      <c r="F23" s="2"/>
      <c r="G23" s="2"/>
      <c r="H23" s="37">
        <f t="shared" si="9"/>
        <v>0</v>
      </c>
      <c r="I23" s="2">
        <f t="shared" si="10"/>
        <v>0</v>
      </c>
      <c r="J23" s="2"/>
      <c r="K23" s="2"/>
      <c r="L23" s="2"/>
      <c r="M23" s="2">
        <f t="shared" si="11"/>
        <v>0</v>
      </c>
      <c r="N23" s="2">
        <f t="shared" si="12"/>
        <v>0</v>
      </c>
      <c r="O23" s="2">
        <f t="shared" si="13"/>
        <v>0</v>
      </c>
      <c r="P23" s="2">
        <f t="shared" si="14"/>
        <v>0</v>
      </c>
      <c r="Q23" s="2">
        <f t="shared" si="15"/>
        <v>0</v>
      </c>
      <c r="R23" s="2">
        <f t="shared" si="16"/>
        <v>0</v>
      </c>
      <c r="S23" s="37">
        <f t="shared" si="17"/>
        <v>0</v>
      </c>
      <c r="T23" s="53" t="s">
        <v>719</v>
      </c>
    </row>
    <row r="24" spans="1:20" s="29" customFormat="1">
      <c r="A24" s="4" t="s">
        <v>661</v>
      </c>
      <c r="B24" s="4" t="s">
        <v>520</v>
      </c>
      <c r="C24" s="37"/>
      <c r="D24" s="39"/>
      <c r="E24" s="2"/>
      <c r="F24" s="2"/>
      <c r="G24" s="2"/>
      <c r="H24" s="37">
        <f t="shared" si="9"/>
        <v>0</v>
      </c>
      <c r="I24" s="2">
        <f t="shared" si="10"/>
        <v>0</v>
      </c>
      <c r="J24" s="2"/>
      <c r="K24" s="2"/>
      <c r="L24" s="2"/>
      <c r="M24" s="2">
        <f t="shared" si="11"/>
        <v>0</v>
      </c>
      <c r="N24" s="2">
        <f t="shared" si="12"/>
        <v>0</v>
      </c>
      <c r="O24" s="2">
        <f t="shared" si="13"/>
        <v>0</v>
      </c>
      <c r="P24" s="2">
        <f t="shared" si="14"/>
        <v>0</v>
      </c>
      <c r="Q24" s="2">
        <f t="shared" si="15"/>
        <v>0</v>
      </c>
      <c r="R24" s="2">
        <f t="shared" si="16"/>
        <v>0</v>
      </c>
      <c r="S24" s="37">
        <f t="shared" si="17"/>
        <v>0</v>
      </c>
      <c r="T24" s="53" t="s">
        <v>719</v>
      </c>
    </row>
    <row r="25" spans="1:20" s="29" customFormat="1">
      <c r="A25" s="4" t="s">
        <v>666</v>
      </c>
      <c r="B25" s="4" t="s">
        <v>171</v>
      </c>
      <c r="C25" s="37"/>
      <c r="D25" s="39"/>
      <c r="E25" s="2"/>
      <c r="F25" s="2"/>
      <c r="G25" s="2"/>
      <c r="H25" s="37">
        <f t="shared" si="9"/>
        <v>0</v>
      </c>
      <c r="I25" s="2">
        <f t="shared" si="10"/>
        <v>0</v>
      </c>
      <c r="J25" s="2"/>
      <c r="K25" s="2"/>
      <c r="L25" s="2"/>
      <c r="M25" s="2">
        <f t="shared" si="11"/>
        <v>0</v>
      </c>
      <c r="N25" s="2">
        <f t="shared" si="12"/>
        <v>0</v>
      </c>
      <c r="O25" s="2">
        <f t="shared" si="13"/>
        <v>0</v>
      </c>
      <c r="P25" s="2">
        <f t="shared" si="14"/>
        <v>0</v>
      </c>
      <c r="Q25" s="2">
        <f t="shared" si="15"/>
        <v>0</v>
      </c>
      <c r="R25" s="2">
        <f t="shared" si="16"/>
        <v>0</v>
      </c>
      <c r="S25" s="37">
        <f t="shared" si="17"/>
        <v>0</v>
      </c>
      <c r="T25" s="53" t="s">
        <v>719</v>
      </c>
    </row>
    <row r="26" spans="1:20" s="29" customFormat="1">
      <c r="A26" s="4" t="s">
        <v>679</v>
      </c>
      <c r="B26" s="4" t="s">
        <v>319</v>
      </c>
      <c r="C26" s="37"/>
      <c r="D26" s="39"/>
      <c r="E26" s="2"/>
      <c r="F26" s="2"/>
      <c r="G26" s="2"/>
      <c r="H26" s="37">
        <f t="shared" si="9"/>
        <v>0</v>
      </c>
      <c r="I26" s="2">
        <f t="shared" si="10"/>
        <v>0</v>
      </c>
      <c r="J26" s="2"/>
      <c r="K26" s="2"/>
      <c r="L26" s="2"/>
      <c r="M26" s="2">
        <f t="shared" si="11"/>
        <v>0</v>
      </c>
      <c r="N26" s="2">
        <f t="shared" si="12"/>
        <v>0</v>
      </c>
      <c r="O26" s="2">
        <f t="shared" si="13"/>
        <v>0</v>
      </c>
      <c r="P26" s="2">
        <f t="shared" si="14"/>
        <v>0</v>
      </c>
      <c r="Q26" s="2">
        <f t="shared" si="15"/>
        <v>0</v>
      </c>
      <c r="R26" s="2">
        <f t="shared" si="16"/>
        <v>0</v>
      </c>
      <c r="S26" s="37">
        <f t="shared" si="17"/>
        <v>0</v>
      </c>
      <c r="T26" s="53" t="s">
        <v>719</v>
      </c>
    </row>
    <row r="27" spans="1:20" s="29" customFormat="1">
      <c r="A27" s="4" t="s">
        <v>687</v>
      </c>
      <c r="B27" s="2" t="s">
        <v>688</v>
      </c>
      <c r="C27" s="37"/>
      <c r="D27" s="39"/>
      <c r="E27" s="2"/>
      <c r="F27" s="2"/>
      <c r="G27" s="2"/>
      <c r="H27" s="37">
        <f t="shared" si="9"/>
        <v>0</v>
      </c>
      <c r="I27" s="2">
        <f t="shared" si="10"/>
        <v>0</v>
      </c>
      <c r="J27" s="2"/>
      <c r="K27" s="2"/>
      <c r="L27" s="2"/>
      <c r="M27" s="2">
        <f t="shared" si="11"/>
        <v>0</v>
      </c>
      <c r="N27" s="2">
        <f t="shared" si="12"/>
        <v>0</v>
      </c>
      <c r="O27" s="2">
        <f t="shared" si="13"/>
        <v>0</v>
      </c>
      <c r="P27" s="2">
        <f t="shared" si="14"/>
        <v>0</v>
      </c>
      <c r="Q27" s="2">
        <f t="shared" si="15"/>
        <v>0</v>
      </c>
      <c r="R27" s="2">
        <f t="shared" si="16"/>
        <v>0</v>
      </c>
      <c r="S27" s="37">
        <f t="shared" si="17"/>
        <v>0</v>
      </c>
      <c r="T27" s="53" t="s">
        <v>719</v>
      </c>
    </row>
    <row r="28" spans="1:20" s="29" customFormat="1">
      <c r="A28" s="4" t="s">
        <v>680</v>
      </c>
      <c r="B28" s="4" t="s">
        <v>192</v>
      </c>
      <c r="C28" s="37"/>
      <c r="D28" s="39"/>
      <c r="E28" s="2"/>
      <c r="F28" s="2"/>
      <c r="G28" s="2"/>
      <c r="H28" s="37">
        <f t="shared" si="9"/>
        <v>0</v>
      </c>
      <c r="I28" s="2">
        <f t="shared" si="10"/>
        <v>0</v>
      </c>
      <c r="J28" s="2"/>
      <c r="K28" s="2"/>
      <c r="L28" s="2"/>
      <c r="M28" s="2">
        <f t="shared" si="11"/>
        <v>0</v>
      </c>
      <c r="N28" s="2">
        <f t="shared" si="12"/>
        <v>0</v>
      </c>
      <c r="O28" s="2">
        <f t="shared" si="13"/>
        <v>0</v>
      </c>
      <c r="P28" s="2">
        <f t="shared" si="14"/>
        <v>0</v>
      </c>
      <c r="Q28" s="2">
        <f t="shared" si="15"/>
        <v>0</v>
      </c>
      <c r="R28" s="2">
        <f t="shared" si="16"/>
        <v>0</v>
      </c>
      <c r="S28" s="37">
        <f t="shared" si="17"/>
        <v>0</v>
      </c>
      <c r="T28" s="53" t="s">
        <v>719</v>
      </c>
    </row>
    <row r="29" spans="1:20" s="29" customFormat="1">
      <c r="A29" s="4" t="s">
        <v>681</v>
      </c>
      <c r="B29" s="4" t="s">
        <v>93</v>
      </c>
      <c r="C29" s="37"/>
      <c r="D29" s="39"/>
      <c r="E29" s="2"/>
      <c r="F29" s="2"/>
      <c r="G29" s="2"/>
      <c r="H29" s="37">
        <f t="shared" si="9"/>
        <v>0</v>
      </c>
      <c r="I29" s="2">
        <f t="shared" si="10"/>
        <v>0</v>
      </c>
      <c r="J29" s="2"/>
      <c r="K29" s="2"/>
      <c r="L29" s="2"/>
      <c r="M29" s="2">
        <f t="shared" si="11"/>
        <v>0</v>
      </c>
      <c r="N29" s="2">
        <f t="shared" si="12"/>
        <v>0</v>
      </c>
      <c r="O29" s="2">
        <f t="shared" si="13"/>
        <v>0</v>
      </c>
      <c r="P29" s="2">
        <f t="shared" si="14"/>
        <v>0</v>
      </c>
      <c r="Q29" s="2">
        <f t="shared" si="15"/>
        <v>0</v>
      </c>
      <c r="R29" s="2">
        <f t="shared" si="16"/>
        <v>0</v>
      </c>
      <c r="S29" s="37">
        <f t="shared" si="17"/>
        <v>0</v>
      </c>
      <c r="T29" s="53" t="s">
        <v>719</v>
      </c>
    </row>
    <row r="30" spans="1:20" s="29" customFormat="1">
      <c r="A30" s="4" t="s">
        <v>682</v>
      </c>
      <c r="B30" s="4" t="s">
        <v>171</v>
      </c>
      <c r="C30" s="37"/>
      <c r="D30" s="39"/>
      <c r="E30" s="1"/>
      <c r="F30" s="1"/>
      <c r="G30" s="1"/>
      <c r="H30" s="37">
        <f t="shared" si="9"/>
        <v>0</v>
      </c>
      <c r="I30" s="2">
        <f t="shared" si="10"/>
        <v>0</v>
      </c>
      <c r="J30" s="1"/>
      <c r="K30" s="1"/>
      <c r="L30" s="1"/>
      <c r="M30" s="2">
        <f t="shared" si="11"/>
        <v>0</v>
      </c>
      <c r="N30" s="2">
        <f t="shared" si="12"/>
        <v>0</v>
      </c>
      <c r="O30" s="2">
        <f t="shared" si="13"/>
        <v>0</v>
      </c>
      <c r="P30" s="2">
        <f t="shared" si="14"/>
        <v>0</v>
      </c>
      <c r="Q30" s="2">
        <f t="shared" si="15"/>
        <v>0</v>
      </c>
      <c r="R30" s="2">
        <f t="shared" si="16"/>
        <v>0</v>
      </c>
      <c r="S30" s="37">
        <f t="shared" si="17"/>
        <v>0</v>
      </c>
      <c r="T30" s="53" t="s">
        <v>719</v>
      </c>
    </row>
    <row r="31" spans="1:20">
      <c r="A31" s="4" t="s">
        <v>683</v>
      </c>
      <c r="B31" s="4" t="s">
        <v>171</v>
      </c>
      <c r="C31" s="37"/>
      <c r="D31" s="39"/>
      <c r="E31" s="2"/>
      <c r="F31" s="2"/>
      <c r="G31" s="2"/>
      <c r="H31" s="37">
        <f t="shared" si="9"/>
        <v>0</v>
      </c>
      <c r="I31" s="2">
        <f t="shared" si="10"/>
        <v>0</v>
      </c>
      <c r="J31" s="2"/>
      <c r="K31" s="2"/>
      <c r="L31" s="2"/>
      <c r="M31" s="2">
        <f t="shared" si="11"/>
        <v>0</v>
      </c>
      <c r="N31" s="2">
        <f t="shared" si="12"/>
        <v>0</v>
      </c>
      <c r="O31" s="2">
        <f t="shared" si="13"/>
        <v>0</v>
      </c>
      <c r="P31" s="2">
        <f t="shared" si="14"/>
        <v>0</v>
      </c>
      <c r="Q31" s="2">
        <f t="shared" si="15"/>
        <v>0</v>
      </c>
      <c r="R31" s="2">
        <f t="shared" si="16"/>
        <v>0</v>
      </c>
      <c r="S31" s="37">
        <f t="shared" si="17"/>
        <v>0</v>
      </c>
      <c r="T31" s="53" t="s">
        <v>719</v>
      </c>
    </row>
    <row r="32" spans="1:20">
      <c r="A32" s="4" t="s">
        <v>676</v>
      </c>
      <c r="B32" s="4" t="s">
        <v>520</v>
      </c>
      <c r="C32" s="37"/>
      <c r="D32" s="39"/>
      <c r="E32" s="2"/>
      <c r="F32" s="2"/>
      <c r="G32" s="2"/>
      <c r="H32" s="37">
        <f t="shared" si="9"/>
        <v>0</v>
      </c>
      <c r="I32" s="2">
        <f t="shared" si="10"/>
        <v>0</v>
      </c>
      <c r="J32" s="2"/>
      <c r="K32" s="2"/>
      <c r="L32" s="2"/>
      <c r="M32" s="2">
        <f t="shared" si="11"/>
        <v>0</v>
      </c>
      <c r="N32" s="2">
        <f t="shared" si="12"/>
        <v>0</v>
      </c>
      <c r="O32" s="2">
        <f t="shared" si="13"/>
        <v>0</v>
      </c>
      <c r="P32" s="2">
        <f t="shared" si="14"/>
        <v>0</v>
      </c>
      <c r="Q32" s="2">
        <f t="shared" si="15"/>
        <v>0</v>
      </c>
      <c r="R32" s="2">
        <f t="shared" si="16"/>
        <v>0</v>
      </c>
      <c r="S32" s="37">
        <f t="shared" si="17"/>
        <v>0</v>
      </c>
      <c r="T32" s="53" t="s">
        <v>719</v>
      </c>
    </row>
    <row r="33" spans="13:17">
      <c r="M33" s="14" t="s">
        <v>720</v>
      </c>
      <c r="N33" s="14" t="s">
        <v>720</v>
      </c>
      <c r="O33" s="14" t="s">
        <v>720</v>
      </c>
      <c r="P33" s="14" t="s">
        <v>723</v>
      </c>
      <c r="Q33" s="14" t="s">
        <v>720</v>
      </c>
    </row>
  </sheetData>
  <sortState ref="A16:Y17">
    <sortCondition descending="1" ref="S16:S1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2-6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2020-09-18T15:50:26Z</dcterms:created>
  <dcterms:modified xsi:type="dcterms:W3CDTF">2021-01-26T13:21:32Z</dcterms:modified>
</cp:coreProperties>
</file>