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2019-20 3 тур 9-10 ИО итоги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84" i="1" l="1"/>
  <c r="K59" i="1"/>
  <c r="K8" i="1"/>
  <c r="K104" i="1"/>
  <c r="K103" i="1"/>
  <c r="K102" i="1"/>
  <c r="K60" i="1"/>
  <c r="K101" i="1"/>
  <c r="K31" i="1"/>
  <c r="K24" i="1"/>
  <c r="K17" i="1"/>
  <c r="K7" i="1"/>
  <c r="K6" i="1"/>
  <c r="K99" i="1"/>
  <c r="A99" i="1"/>
  <c r="K98" i="1"/>
  <c r="A98" i="1"/>
  <c r="K96" i="1"/>
  <c r="A96" i="1"/>
  <c r="K93" i="1"/>
  <c r="A93" i="1"/>
  <c r="K95" i="1"/>
  <c r="A95" i="1"/>
  <c r="K94" i="1"/>
  <c r="A94" i="1"/>
  <c r="K91" i="1"/>
  <c r="A91" i="1"/>
  <c r="K92" i="1"/>
  <c r="A92" i="1"/>
  <c r="K90" i="1"/>
  <c r="A90" i="1"/>
  <c r="K88" i="1"/>
  <c r="A88" i="1"/>
  <c r="K100" i="1"/>
  <c r="A100" i="1"/>
  <c r="K89" i="1"/>
  <c r="A89" i="1"/>
  <c r="K97" i="1"/>
  <c r="A97" i="1"/>
  <c r="K75" i="1"/>
  <c r="K72" i="1"/>
  <c r="K68" i="1"/>
  <c r="K57" i="1"/>
  <c r="K48" i="1"/>
  <c r="K34" i="1"/>
  <c r="K26" i="1"/>
  <c r="K12" i="1"/>
  <c r="K66" i="1"/>
  <c r="K62" i="1"/>
  <c r="K51" i="1"/>
  <c r="K42" i="1"/>
  <c r="K21" i="1"/>
  <c r="K19" i="1"/>
  <c r="K61" i="1"/>
  <c r="K56" i="1"/>
  <c r="K45" i="1"/>
  <c r="K9" i="1"/>
  <c r="K86" i="1"/>
  <c r="K83" i="1"/>
  <c r="K82" i="1"/>
  <c r="K81" i="1"/>
  <c r="K76" i="1"/>
  <c r="K65" i="1"/>
  <c r="K52" i="1"/>
  <c r="K27" i="1"/>
  <c r="K4" i="1"/>
  <c r="K39" i="1"/>
  <c r="A39" i="1"/>
  <c r="K49" i="1"/>
  <c r="A49" i="1"/>
  <c r="K5" i="1"/>
  <c r="A5" i="1"/>
  <c r="K50" i="1"/>
  <c r="A50" i="1"/>
  <c r="K43" i="1"/>
  <c r="A43" i="1"/>
  <c r="K71" i="1"/>
  <c r="A71" i="1"/>
  <c r="K30" i="1"/>
  <c r="A30" i="1"/>
  <c r="K41" i="1"/>
  <c r="A41" i="1"/>
  <c r="K58" i="1"/>
  <c r="A58" i="1"/>
  <c r="K38" i="1"/>
  <c r="A38" i="1"/>
  <c r="K35" i="1"/>
  <c r="A35" i="1"/>
  <c r="K53" i="1"/>
  <c r="A53" i="1"/>
  <c r="K10" i="1"/>
  <c r="A10" i="1"/>
  <c r="K74" i="1"/>
  <c r="A74" i="1"/>
  <c r="K22" i="1"/>
  <c r="A22" i="1"/>
  <c r="K16" i="1"/>
  <c r="A16" i="1"/>
  <c r="K37" i="1"/>
  <c r="A37" i="1"/>
  <c r="K29" i="1"/>
  <c r="A29" i="1"/>
  <c r="K14" i="1"/>
  <c r="A14" i="1"/>
  <c r="K32" i="1"/>
  <c r="A32" i="1"/>
  <c r="K18" i="1"/>
  <c r="A18" i="1"/>
  <c r="K11" i="1"/>
  <c r="A11" i="1"/>
  <c r="K40" i="1"/>
  <c r="A40" i="1"/>
  <c r="K80" i="1"/>
  <c r="A80" i="1"/>
  <c r="K15" i="1"/>
  <c r="A15" i="1"/>
  <c r="K64" i="1"/>
  <c r="A64" i="1"/>
  <c r="K13" i="1"/>
  <c r="A13" i="1"/>
  <c r="K3" i="1"/>
  <c r="A3" i="1"/>
  <c r="K70" i="1"/>
  <c r="A70" i="1"/>
  <c r="K47" i="1"/>
  <c r="A47" i="1"/>
  <c r="K36" i="1"/>
  <c r="A36" i="1"/>
  <c r="K33" i="1"/>
  <c r="A33" i="1"/>
  <c r="K85" i="1"/>
  <c r="A85" i="1"/>
  <c r="K63" i="1"/>
  <c r="A63" i="1"/>
  <c r="K44" i="1"/>
  <c r="A44" i="1"/>
  <c r="K28" i="1"/>
  <c r="A28" i="1"/>
  <c r="K23" i="1"/>
  <c r="A23" i="1"/>
  <c r="K25" i="1"/>
  <c r="A25" i="1"/>
  <c r="K67" i="1"/>
  <c r="A67" i="1"/>
  <c r="K55" i="1"/>
  <c r="A55" i="1"/>
  <c r="K69" i="1"/>
  <c r="A69" i="1"/>
  <c r="K73" i="1"/>
  <c r="A73" i="1"/>
  <c r="K46" i="1"/>
  <c r="A46" i="1"/>
  <c r="K54" i="1"/>
  <c r="A54" i="1"/>
  <c r="K77" i="1"/>
  <c r="A77" i="1"/>
  <c r="K20" i="1"/>
  <c r="A20" i="1"/>
</calcChain>
</file>

<file path=xl/comments1.xml><?xml version="1.0" encoding="utf-8"?>
<comments xmlns="http://schemas.openxmlformats.org/spreadsheetml/2006/main">
  <authors>
    <author/>
  </authors>
  <commentList>
    <comment ref="G3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I3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AC, RP, XZ пересекаются в одной точке</t>
        </r>
      </text>
    </comment>
    <comment ref="J3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G5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5" authorId="0" shapeId="0">
      <text>
        <r>
          <rPr>
            <sz val="10"/>
            <color rgb="FF000000"/>
            <rFont val="Arial"/>
            <family val="2"/>
            <charset val="204"/>
          </rPr>
          <t>Решение неверное</t>
        </r>
      </text>
    </comment>
    <comment ref="J5" authorId="0" shapeId="0">
      <text>
        <r>
          <rPr>
            <sz val="10"/>
            <color rgb="FF000000"/>
            <rFont val="Arial"/>
            <family val="2"/>
            <charset val="204"/>
          </rPr>
          <t>Решение неверное</t>
        </r>
      </text>
    </comment>
    <comment ref="G10" authorId="0" shapeId="0">
      <text>
        <r>
          <rPr>
            <sz val="10"/>
            <color rgb="FF000000"/>
            <rFont val="Arial"/>
            <family val="2"/>
            <charset val="204"/>
          </rPr>
          <t>Отсутствует разбор случаев</t>
        </r>
      </text>
    </comment>
    <comment ref="H10" authorId="0" shapeId="0">
      <text>
        <r>
          <rPr>
            <sz val="10"/>
            <color rgb="FF000000"/>
            <rFont val="Arial"/>
            <family val="2"/>
            <charset val="204"/>
          </rPr>
          <t>Пример + идея доказательства</t>
        </r>
      </text>
    </comment>
    <comment ref="J10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Решение неверное</t>
        </r>
      </text>
    </comment>
    <comment ref="H11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параллельных прямых</t>
        </r>
      </text>
    </comment>
    <comment ref="G13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1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I13" authorId="0" shapeId="0">
      <text>
        <r>
          <rPr>
            <sz val="10"/>
            <color rgb="FF000000"/>
            <rFont val="Arial"/>
            <family val="2"/>
            <charset val="204"/>
          </rPr>
          <t>Решение отсутствует</t>
        </r>
      </text>
    </comment>
    <comment ref="J13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H14" authorId="0" shapeId="0">
      <text>
        <r>
          <rPr>
            <sz val="10"/>
            <color rgb="FF000000"/>
            <rFont val="Arial"/>
            <family val="2"/>
            <charset val="204"/>
          </rPr>
          <t>Не посчитано число бесконечных областей. Не рассмотрен случай параллельных прямых</t>
        </r>
      </text>
    </comment>
    <comment ref="G15" authorId="0" shapeId="0">
      <text>
        <r>
          <rPr>
            <sz val="10"/>
            <color rgb="FF000000"/>
            <rFont val="Arial"/>
            <family val="2"/>
            <charset val="204"/>
          </rPr>
          <t>Отсутствует разбор случаев. 0 не является делителем 9.</t>
        </r>
      </text>
    </comment>
    <comment ref="H15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Доказательство отсутствует.</t>
        </r>
      </text>
    </comment>
    <comment ref="I15" authorId="0" shapeId="0">
      <text>
        <r>
          <rPr>
            <sz val="10"/>
            <color rgb="FF000000"/>
            <rFont val="Arial"/>
            <family val="2"/>
            <charset val="204"/>
          </rPr>
          <t>Отсутствует доказательство 
PX/DP=1/k</t>
        </r>
      </text>
    </comment>
    <comment ref="J15" authorId="0" shapeId="0">
      <text>
        <r>
          <rPr>
            <sz val="10"/>
            <color rgb="FF000000"/>
            <rFont val="Arial"/>
            <family val="2"/>
            <charset val="204"/>
          </rPr>
          <t>Случай n = 3 невозможен.</t>
        </r>
      </text>
    </comment>
    <comment ref="H16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16" authorId="0" shapeId="0">
      <text>
        <r>
          <rPr>
            <sz val="10"/>
            <color rgb="FF000000"/>
            <rFont val="Arial"/>
            <family val="2"/>
            <charset val="204"/>
          </rPr>
          <t>Решение неверное</t>
        </r>
      </text>
    </comment>
    <comment ref="G18" authorId="0" shapeId="0">
      <text>
        <r>
          <rPr>
            <sz val="10"/>
            <color rgb="FF000000"/>
            <rFont val="Arial"/>
            <family val="2"/>
            <charset val="204"/>
          </rPr>
          <t>Обоснование отсутствия других решений неверное</t>
        </r>
      </text>
    </comment>
    <comment ref="H18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18" authorId="0" shapeId="0">
      <text>
        <r>
          <rPr>
            <sz val="10"/>
            <color rgb="FF000000"/>
            <rFont val="Arial"/>
            <family val="2"/>
            <charset val="204"/>
          </rPr>
          <t>Решение неверное</t>
        </r>
      </text>
    </comment>
    <comment ref="J18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22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22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22" authorId="0" shapeId="0">
      <text>
        <r>
          <rPr>
            <sz val="10"/>
            <color rgb="FF000000"/>
            <rFont val="Arial"/>
            <family val="2"/>
            <charset val="204"/>
          </rPr>
          <t>Логические переходы в решении не обоснованы</t>
        </r>
      </text>
    </comment>
    <comment ref="G2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x + 1 и y - 1 разных знаков и их модули -- не соседние числа</t>
        </r>
      </text>
    </comment>
    <comment ref="H2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параллельных прямых</t>
        </r>
      </text>
    </comment>
    <comment ref="J23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Решение неверное</t>
        </r>
      </text>
    </comment>
    <comment ref="G25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25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J25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H28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параллельных прямых</t>
        </r>
      </text>
    </comment>
    <comment ref="I28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</t>
        </r>
      </text>
    </comment>
    <comment ref="J28" authorId="0" shapeId="0">
      <text>
        <r>
          <rPr>
            <sz val="10"/>
            <color rgb="FF000000"/>
            <rFont val="Arial"/>
            <family val="2"/>
            <charset val="204"/>
          </rPr>
          <t>Пример неверен, доказательство невозможности при нечетных n неверно</t>
        </r>
      </text>
    </comment>
    <comment ref="G29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29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I29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точке. XL не является средней линией. Теорема Фалеса применена неверно</t>
        </r>
      </text>
    </comment>
    <comment ref="J29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G30" authorId="0" shapeId="0">
      <text>
        <r>
          <rPr>
            <sz val="10"/>
            <color rgb="FF000000"/>
            <rFont val="Arial"/>
            <family val="2"/>
            <charset val="204"/>
          </rPr>
          <t>Не предъявлен перебор</t>
        </r>
      </text>
    </comment>
    <comment ref="H30" authorId="0" shapeId="0">
      <text>
        <r>
          <rPr>
            <sz val="10"/>
            <color rgb="FF000000"/>
            <rFont val="Arial"/>
            <family val="2"/>
            <charset val="204"/>
          </rPr>
          <t>Идея решения</t>
        </r>
      </text>
    </comment>
    <comment ref="J32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33" authorId="0" shapeId="0">
      <text>
        <r>
          <rPr>
            <sz val="10"/>
            <color rgb="FF000000"/>
            <rFont val="Arial"/>
            <family val="2"/>
            <charset val="204"/>
          </rPr>
          <t>Обоснование отсутствия других решений неполное</t>
        </r>
      </text>
    </comment>
    <comment ref="H33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33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</t>
        </r>
      </text>
    </comment>
    <comment ref="J3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35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35" authorId="0" shapeId="0">
      <text>
        <r>
          <rPr>
            <sz val="10"/>
            <color rgb="FF000000"/>
            <rFont val="Arial"/>
            <family val="2"/>
            <charset val="204"/>
          </rPr>
          <t>Индуктивное доказательство не завершено. Не рассмотрен случай параллельных прямых</t>
        </r>
      </text>
    </comment>
    <comment ref="J35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36" authorId="0" shapeId="0">
      <text>
        <r>
          <rPr>
            <sz val="10"/>
            <color rgb="FF000000"/>
            <rFont val="Arial"/>
            <family val="2"/>
            <charset val="204"/>
          </rPr>
          <t>Обоснование отсутствия других решений неполное</t>
        </r>
      </text>
    </comment>
    <comment ref="H36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J36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37" authorId="0" shapeId="0">
      <text>
        <r>
          <rPr>
            <sz val="10"/>
            <color rgb="FF000000"/>
            <rFont val="Arial"/>
            <family val="2"/>
            <charset val="204"/>
          </rPr>
          <t>Неполный перебор</t>
        </r>
      </text>
    </comment>
    <comment ref="H37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G38" authorId="0" shapeId="0">
      <text>
        <r>
          <rPr>
            <sz val="10"/>
            <color rgb="FF000000"/>
            <rFont val="Arial"/>
            <family val="2"/>
            <charset val="204"/>
          </rPr>
          <t>Отсутствует разбор случаев</t>
        </r>
      </text>
    </comment>
    <comment ref="H38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Доказательство отсутствует.</t>
        </r>
      </text>
    </comment>
    <comment ref="J38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Решения нет</t>
        </r>
      </text>
    </comment>
    <comment ref="H39" authorId="0" shapeId="0">
      <text>
        <r>
          <rPr>
            <sz val="10"/>
            <color rgb="FF000000"/>
            <rFont val="Arial"/>
            <family val="2"/>
            <charset val="204"/>
          </rPr>
          <t>Решения нет, ответ неверный</t>
        </r>
      </text>
    </comment>
    <comment ref="G40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x + y &lt; 0</t>
        </r>
      </text>
    </comment>
    <comment ref="H40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Доказательство отсутствует.</t>
        </r>
      </text>
    </comment>
    <comment ref="I40" authorId="0" shapeId="0">
      <text>
        <r>
          <rPr>
            <sz val="10"/>
            <color rgb="FF000000"/>
            <rFont val="Arial"/>
            <family val="2"/>
            <charset val="204"/>
          </rPr>
          <t>Неверно применена теорема Фалеса</t>
        </r>
      </text>
    </comment>
    <comment ref="G41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41" authorId="0" shapeId="0">
      <text>
        <r>
          <rPr>
            <sz val="10"/>
            <color rgb="FF000000"/>
            <rFont val="Arial"/>
            <family val="2"/>
            <charset val="204"/>
          </rPr>
          <t>Нет доказательства, что число бесконечных областей равно 2n. Не рассмотрен случай параллельных прямых</t>
        </r>
      </text>
    </comment>
    <comment ref="H43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J43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G44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44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параллельных прямых. Конечные области не будут треугольными</t>
        </r>
      </text>
    </comment>
    <comment ref="I44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</t>
        </r>
      </text>
    </comment>
    <comment ref="J44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46" authorId="0" shapeId="0">
      <text>
        <r>
          <rPr>
            <sz val="10"/>
            <color rgb="FF000000"/>
            <rFont val="Arial"/>
            <family val="2"/>
            <charset val="204"/>
          </rPr>
          <t>Отсутствует разбор случаев</t>
        </r>
      </text>
    </comment>
    <comment ref="J46" authorId="0" shapeId="0">
      <text>
        <r>
          <rPr>
            <sz val="10"/>
            <color rgb="FF000000"/>
            <rFont val="Arial"/>
            <family val="2"/>
            <charset val="204"/>
          </rPr>
          <t>Неверное доказательство для нечетного случая</t>
        </r>
      </text>
    </comment>
    <comment ref="H47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J47" authorId="0" shapeId="0">
      <text>
        <r>
          <rPr>
            <sz val="10"/>
            <color rgb="FF000000"/>
            <rFont val="Arial"/>
            <family val="2"/>
            <charset val="204"/>
          </rPr>
          <t>Идея обхода для четных n</t>
        </r>
      </text>
    </comment>
    <comment ref="H49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G50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50" authorId="0" shapeId="0">
      <text>
        <r>
          <rPr>
            <sz val="10"/>
            <color rgb="FF000000"/>
            <rFont val="Arial"/>
            <family val="2"/>
            <charset val="204"/>
          </rPr>
          <t>Решения нет, ответ неверный</t>
        </r>
      </text>
    </comment>
    <comment ref="J50" authorId="0" shapeId="0">
      <text>
        <r>
          <rPr>
            <sz val="10"/>
            <color rgb="FF000000"/>
            <rFont val="Arial"/>
            <family val="2"/>
            <charset val="204"/>
          </rPr>
          <t>Решения нет, ответ неверный</t>
        </r>
      </text>
    </comment>
    <comment ref="G53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53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Доказательство отсутствует.</t>
        </r>
      </text>
    </comment>
    <comment ref="J5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H54" authorId="0" shapeId="0">
      <text>
        <r>
          <rPr>
            <sz val="10"/>
            <color rgb="FF000000"/>
            <rFont val="Arial"/>
            <family val="2"/>
            <charset val="204"/>
          </rPr>
          <t>Неаккуратное доказательство того, что бесконечных областей 2n. В доказательстве для конечных областей не разобран случай параллельных прямых</t>
        </r>
      </text>
    </comment>
    <comment ref="I54" authorId="0" shapeId="0">
      <text>
        <r>
          <rPr>
            <sz val="10"/>
            <color rgb="FF000000"/>
            <rFont val="Arial"/>
            <family val="2"/>
            <charset val="204"/>
          </rPr>
          <t>Случай a = b разобран неверно</t>
        </r>
      </text>
    </comment>
    <comment ref="J54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55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55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несколько прямых параллельны</t>
        </r>
      </text>
    </comment>
    <comment ref="J55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58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58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I58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H6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J63" authorId="0" shapeId="0">
      <text>
        <r>
          <rPr>
            <sz val="10"/>
            <color rgb="FF000000"/>
            <rFont val="Arial"/>
            <family val="2"/>
            <charset val="204"/>
          </rPr>
          <t>В нечетном случае непарная клетка может быть либо начальной, либо конечной</t>
        </r>
      </text>
    </comment>
    <comment ref="G64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64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I64" authorId="0" shapeId="0">
      <text>
        <r>
          <rPr>
            <sz val="10"/>
            <color rgb="FF000000"/>
            <rFont val="Arial"/>
            <family val="2"/>
            <charset val="204"/>
          </rPr>
          <t>Расчеты неверны</t>
        </r>
      </text>
    </comment>
    <comment ref="J64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67" authorId="0" shapeId="0">
      <text>
        <r>
          <rPr>
            <sz val="10"/>
            <color rgb="FF000000"/>
            <rFont val="Arial"/>
            <family val="2"/>
            <charset val="204"/>
          </rPr>
          <t>Неполный разбор случаев</t>
        </r>
      </text>
    </comment>
    <comment ref="H67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I67" authorId="0" shapeId="0">
      <text>
        <r>
          <rPr>
            <sz val="10"/>
            <color rgb="FF000000"/>
            <rFont val="Arial"/>
            <family val="2"/>
            <charset val="204"/>
          </rPr>
          <t>Неверно применена теорема Фалеса</t>
        </r>
      </text>
    </comment>
    <comment ref="J67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H69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часть прямых параллельны</t>
        </r>
      </text>
    </comment>
    <comment ref="I69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точке. Неверно применена теорема Фалеса</t>
        </r>
      </text>
    </comment>
    <comment ref="J69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70" authorId="0" shapeId="0">
      <text>
        <r>
          <rPr>
            <sz val="10"/>
            <color rgb="FF000000"/>
            <rFont val="Arial"/>
            <family val="2"/>
            <charset val="204"/>
          </rPr>
          <t>Обоснование отсутствия других решений неполное</t>
        </r>
      </text>
    </comment>
    <comment ref="H70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70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RP, XZ пересекаются в одной точке</t>
        </r>
      </text>
    </comment>
    <comment ref="J70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</t>
        </r>
      </text>
    </comment>
    <comment ref="G71" authorId="0" shapeId="0">
      <text>
        <r>
          <rPr>
            <sz val="10"/>
            <color rgb="FF000000"/>
            <rFont val="Arial"/>
            <family val="2"/>
            <charset val="204"/>
          </rPr>
          <t>Неверно, что x + y делится на 9</t>
        </r>
      </text>
    </comment>
    <comment ref="H71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J71" authorId="0" shapeId="0">
      <text>
        <r>
          <rPr>
            <sz val="10"/>
            <color rgb="FF000000"/>
            <rFont val="Arial"/>
            <family val="2"/>
            <charset val="204"/>
          </rPr>
          <t>Только ответ</t>
        </r>
      </text>
    </comment>
    <comment ref="H7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когда несколько прямых параллельны</t>
        </r>
      </text>
    </comment>
    <comment ref="I73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точке. Неверно применена теорема Фалеса</t>
        </r>
      </text>
    </comment>
    <comment ref="J73" authorId="0" shapeId="0">
      <text>
        <r>
          <rPr>
            <sz val="10"/>
            <color rgb="FF000000"/>
            <rFont val="Arial"/>
            <family val="2"/>
            <charset val="204"/>
          </rPr>
          <t>Не разобран случай нечетного n</t>
        </r>
      </text>
    </comment>
    <comment ref="G74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74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74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</t>
        </r>
      </text>
    </comment>
    <comment ref="H77" authorId="0" shapeId="0">
      <text>
        <r>
          <rPr>
            <sz val="10"/>
            <color rgb="FF000000"/>
            <rFont val="Arial"/>
            <family val="2"/>
            <charset val="204"/>
          </rPr>
          <t>Не объяснено, почему прямые должны быть общего положения.</t>
        </r>
      </text>
    </comment>
    <comment ref="G80" authorId="0" shapeId="0">
      <text>
        <r>
          <rPr>
            <sz val="10"/>
            <color rgb="FF000000"/>
            <rFont val="Arial"/>
            <family val="2"/>
            <charset val="204"/>
          </rPr>
          <t>Нет обоснования, почему у уравнения нет других решений</t>
        </r>
      </text>
    </comment>
    <comment ref="H80" authorId="0" shapeId="0">
      <text>
        <r>
          <rPr>
            <sz val="10"/>
            <color rgb="FF000000"/>
            <rFont val="Arial"/>
            <family val="2"/>
            <charset val="204"/>
          </rPr>
          <t>Верный ответ + идея доказательства</t>
        </r>
      </text>
    </comment>
    <comment ref="I80" authorId="0" shapeId="0">
      <text>
        <r>
          <rPr>
            <sz val="10"/>
            <color rgb="FF000000"/>
            <rFont val="Arial"/>
            <family val="2"/>
            <charset val="204"/>
          </rPr>
          <t>Не обосновано, что BC, RQ, ZY пересекаются в одной точке</t>
        </r>
      </text>
    </comment>
    <comment ref="J80" authorId="0" shapeId="0">
      <text>
        <r>
          <rPr>
            <sz val="10"/>
            <color rgb="FF000000"/>
            <rFont val="Arial"/>
            <family val="2"/>
            <charset val="204"/>
          </rPr>
          <t>Неверно разобран случай нечетного n. Пример не до конца описан</t>
        </r>
      </text>
    </comment>
    <comment ref="H85" authorId="0" shapeId="0">
      <text>
        <r>
          <rPr>
            <sz val="10"/>
            <color rgb="FF000000"/>
            <rFont val="Arial"/>
            <family val="2"/>
            <charset val="204"/>
          </rPr>
          <t>Нет доказательства, что число бесконечных областей равно 2n. Не рассмотрен случай параллельных прямых</t>
        </r>
      </text>
    </comment>
    <comment ref="G88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
</t>
        </r>
      </text>
    </comment>
    <comment ref="H88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Верный ответ, но исследования функции нет. Из области значений еще ничего не следует. </t>
        </r>
      </text>
    </comment>
    <comment ref="I88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Доказано не все.
</t>
        </r>
      </text>
    </comment>
    <comment ref="J88" authorId="0" shapeId="0">
      <text>
        <r>
          <rPr>
            <sz val="10"/>
            <color rgb="FF000000"/>
            <rFont val="Arial"/>
            <family val="2"/>
            <charset val="204"/>
          </rPr>
          <t>Во втором случае оценка не доказана.</t>
        </r>
      </text>
    </comment>
    <comment ref="I89" authorId="0" shapeId="0">
      <text>
        <r>
          <rPr>
            <sz val="10"/>
            <color rgb="FF000000"/>
            <rFont val="Arial"/>
            <family val="2"/>
            <charset val="204"/>
          </rPr>
          <t>Нет объяснений, что происходит во второй части задачи.</t>
        </r>
      </text>
    </comment>
    <comment ref="H90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Ключевое утверждение, что у частей уравнения одинаковые знаки, не доказано. </t>
        </r>
      </text>
    </comment>
    <comment ref="G91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 </t>
        </r>
      </text>
    </comment>
    <comment ref="H91" authorId="0" shapeId="0">
      <text>
        <r>
          <rPr>
            <sz val="10"/>
            <color rgb="FF000000"/>
            <rFont val="Arial"/>
            <family val="2"/>
            <charset val="204"/>
          </rPr>
          <t>Ответ верный. Есть идея доказательства, но четко случаи не рассмотрены.</t>
        </r>
      </text>
    </comment>
    <comment ref="G92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 </t>
        </r>
      </text>
    </comment>
    <comment ref="H92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Все утверждения без доказательств.
</t>
        </r>
      </text>
    </comment>
    <comment ref="I92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Доказано не все.
</t>
        </r>
      </text>
    </comment>
    <comment ref="J92" authorId="0" shapeId="0">
      <text>
        <r>
          <rPr>
            <sz val="10"/>
            <color rgb="FF000000"/>
            <rFont val="Arial"/>
            <family val="2"/>
            <charset val="204"/>
          </rPr>
          <t>Пример есть. Оценки нет.</t>
        </r>
      </text>
    </comment>
    <comment ref="G93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 доказано, что картинка симметрична. Объяснено, что можно точки расположить указанным образом (a&gt;b). Нет объяснений, почему такой чертеж (AC внутри MN). </t>
        </r>
      </text>
    </comment>
    <comment ref="I93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Доказано не все.
</t>
        </r>
      </text>
    </comment>
    <comment ref="G94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 </t>
        </r>
      </text>
    </comment>
    <comment ref="H94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Ответа на нужный вопрос нет. Из того, что найдена одна точна экстремума, не следует, что больше точек экстремума нет. </t>
        </r>
      </text>
    </comment>
    <comment ref="I94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Доказано не все.
</t>
        </r>
      </text>
    </comment>
    <comment ref="G95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 </t>
        </r>
      </text>
    </comment>
    <comment ref="H95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Верный ответ. Четкого доказательства нет. </t>
        </r>
      </text>
    </comment>
    <comment ref="G96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Верный ответ. Решения нет. График, который отсутствует в решении, обоснованием не является. Нет объяснений, почему такой чертеж (AC внутри MN). </t>
        </r>
      </text>
    </comment>
    <comment ref="H96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Верный ответ. Четкого доказательства нет. </t>
        </r>
      </text>
    </comment>
    <comment ref="J97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примера раскраски. </t>
        </r>
      </text>
    </comment>
    <comment ref="G98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Построение графика компьютерными методами не является обоснованием в олимпиаде по математике.
</t>
        </r>
      </text>
    </comment>
    <comment ref="H98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Верный ответ. Четкого доказательства нет. </t>
        </r>
      </text>
    </comment>
    <comment ref="G99" authorId="0" shapeId="0">
      <text>
        <r>
          <rPr>
            <sz val="10"/>
            <color rgb="FF000000"/>
            <rFont val="Arial"/>
            <family val="2"/>
            <charset val="204"/>
          </rPr>
          <t xml:space="preserve">Равнобедренность треугольника в минимальном случае не доказана. </t>
        </r>
      </text>
    </comment>
    <comment ref="H99" authorId="0" shapeId="0">
      <text>
        <r>
          <rPr>
            <sz val="10"/>
            <color rgb="FF000000"/>
            <rFont val="Arial"/>
            <family val="2"/>
            <charset val="204"/>
          </rPr>
          <t>Ответ неверный.</t>
        </r>
      </text>
    </comment>
    <comment ref="G100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Нет объяснений, почему такой чертеж (AC внутри MN). </t>
        </r>
      </text>
    </comment>
    <comment ref="H100" authorId="0" shapeId="0">
      <text>
        <r>
          <rPr>
            <sz val="10"/>
            <color rgb="FF000000"/>
            <rFont val="Arial"/>
            <family val="2"/>
            <charset val="204"/>
          </rPr>
          <t xml:space="preserve">Все утверждения без доказательств.
</t>
        </r>
      </text>
    </comment>
    <comment ref="J100" authorId="0" shapeId="0">
      <text>
        <r>
          <rPr>
            <sz val="10"/>
            <color rgb="FF000000"/>
            <rFont val="Arial"/>
            <family val="2"/>
            <charset val="204"/>
          </rPr>
          <t>Пример есть. Оценки нет.</t>
        </r>
      </text>
    </comment>
  </commentList>
</comments>
</file>

<file path=xl/sharedStrings.xml><?xml version="1.0" encoding="utf-8"?>
<sst xmlns="http://schemas.openxmlformats.org/spreadsheetml/2006/main" count="277" uniqueCount="174">
  <si>
    <t>Класс</t>
  </si>
  <si>
    <t>Итог</t>
  </si>
  <si>
    <t>Амина</t>
  </si>
  <si>
    <t>Алановна</t>
  </si>
  <si>
    <t>Победитель</t>
  </si>
  <si>
    <t>Максим</t>
  </si>
  <si>
    <t>Денисович</t>
  </si>
  <si>
    <t>Валерий</t>
  </si>
  <si>
    <t>Игоревич</t>
  </si>
  <si>
    <t>Никита</t>
  </si>
  <si>
    <t>Алексеевич</t>
  </si>
  <si>
    <t>Кирилл</t>
  </si>
  <si>
    <t>Вячеславович</t>
  </si>
  <si>
    <t>Екатерина</t>
  </si>
  <si>
    <t>Ивановна</t>
  </si>
  <si>
    <t>Алёна</t>
  </si>
  <si>
    <t>Михайловна</t>
  </si>
  <si>
    <t>Владимир</t>
  </si>
  <si>
    <t>Владимирович</t>
  </si>
  <si>
    <t>Вячеслав</t>
  </si>
  <si>
    <t>Евгеньевич</t>
  </si>
  <si>
    <t>Елизавета</t>
  </si>
  <si>
    <t>Петровна</t>
  </si>
  <si>
    <t>Призер</t>
  </si>
  <si>
    <t>Юрий</t>
  </si>
  <si>
    <t>Павлович</t>
  </si>
  <si>
    <t>Иракли</t>
  </si>
  <si>
    <t>Автандилович</t>
  </si>
  <si>
    <t>Наталия</t>
  </si>
  <si>
    <t>Сергеевна</t>
  </si>
  <si>
    <t>Анастасия</t>
  </si>
  <si>
    <t>Константиновна</t>
  </si>
  <si>
    <t>Александр</t>
  </si>
  <si>
    <t>Владиславович</t>
  </si>
  <si>
    <t>Андрей</t>
  </si>
  <si>
    <t>Александрович</t>
  </si>
  <si>
    <t>Илья</t>
  </si>
  <si>
    <t>Самир</t>
  </si>
  <si>
    <t>Аделевич</t>
  </si>
  <si>
    <t>Olita Anastasija</t>
  </si>
  <si>
    <t>нет</t>
  </si>
  <si>
    <t>Мария</t>
  </si>
  <si>
    <t>Антоновна</t>
  </si>
  <si>
    <t>Валентин</t>
  </si>
  <si>
    <t>Сергеевич</t>
  </si>
  <si>
    <t>Ирма</t>
  </si>
  <si>
    <t>Георгиевна</t>
  </si>
  <si>
    <t>Иван</t>
  </si>
  <si>
    <t>Андреевич</t>
  </si>
  <si>
    <t>Руслан</t>
  </si>
  <si>
    <t>Алексей</t>
  </si>
  <si>
    <t>Дмитриевич</t>
  </si>
  <si>
    <t>Олегович</t>
  </si>
  <si>
    <t>Амир</t>
  </si>
  <si>
    <t>Ансельевич</t>
  </si>
  <si>
    <t>Георгий</t>
  </si>
  <si>
    <t>Григорий</t>
  </si>
  <si>
    <t>Даниил</t>
  </si>
  <si>
    <t>Франтишекович</t>
  </si>
  <si>
    <t>Валерьевна</t>
  </si>
  <si>
    <t>Дарья</t>
  </si>
  <si>
    <t>Алексеевна</t>
  </si>
  <si>
    <t>Валентинович</t>
  </si>
  <si>
    <t>Павел</t>
  </si>
  <si>
    <t>Юрьевич</t>
  </si>
  <si>
    <t>Константинович</t>
  </si>
  <si>
    <t>Николаевич</t>
  </si>
  <si>
    <t>Ксения</t>
  </si>
  <si>
    <t>Егоровна</t>
  </si>
  <si>
    <t>Роман</t>
  </si>
  <si>
    <t>Федорович</t>
  </si>
  <si>
    <t>Антон</t>
  </si>
  <si>
    <t>No</t>
  </si>
  <si>
    <t>Станислав</t>
  </si>
  <si>
    <t>Михайлович</t>
  </si>
  <si>
    <t>Абдуллин</t>
  </si>
  <si>
    <t>Тимур</t>
  </si>
  <si>
    <t>Артурович</t>
  </si>
  <si>
    <t>Каширин</t>
  </si>
  <si>
    <t>Данил</t>
  </si>
  <si>
    <t>Муллаянов</t>
  </si>
  <si>
    <t>Рауль</t>
  </si>
  <si>
    <t>Ильшатович</t>
  </si>
  <si>
    <t>Состанов</t>
  </si>
  <si>
    <t>Айратович</t>
  </si>
  <si>
    <t>Хакимов</t>
  </si>
  <si>
    <t>Чичеркоза</t>
  </si>
  <si>
    <t>Русланович</t>
  </si>
  <si>
    <t>Чуркин</t>
  </si>
  <si>
    <t>Шайхутдинов</t>
  </si>
  <si>
    <t>Ярцев</t>
  </si>
  <si>
    <t>Рустэмович</t>
  </si>
  <si>
    <t>Башкова</t>
  </si>
  <si>
    <t>Игоревна</t>
  </si>
  <si>
    <t>Лория</t>
  </si>
  <si>
    <t>Теона</t>
  </si>
  <si>
    <t>Автандиловна</t>
  </si>
  <si>
    <t>Петренёв</t>
  </si>
  <si>
    <t>Иванович</t>
  </si>
  <si>
    <t>Ромашов</t>
  </si>
  <si>
    <t>Федор</t>
  </si>
  <si>
    <t>Викторович</t>
  </si>
  <si>
    <t>Джабборов</t>
  </si>
  <si>
    <t>Аскар</t>
  </si>
  <si>
    <t>Бахтиерович</t>
  </si>
  <si>
    <t>Донгузов</t>
  </si>
  <si>
    <t>Литвиненко</t>
  </si>
  <si>
    <t>Виктория</t>
  </si>
  <si>
    <t>Дмитриевна</t>
  </si>
  <si>
    <t>Михеева</t>
  </si>
  <si>
    <t>Валерия</t>
  </si>
  <si>
    <t>Сафин</t>
  </si>
  <si>
    <t>Артём</t>
  </si>
  <si>
    <t>Рашитович</t>
  </si>
  <si>
    <t>Сотников</t>
  </si>
  <si>
    <t>Батарова</t>
  </si>
  <si>
    <t>Алина</t>
  </si>
  <si>
    <t>Волынчиков</t>
  </si>
  <si>
    <t>Михаил</t>
  </si>
  <si>
    <t>Фнтонович</t>
  </si>
  <si>
    <t>Капаева</t>
  </si>
  <si>
    <t>Коновалов</t>
  </si>
  <si>
    <t>Максименков</t>
  </si>
  <si>
    <t>Подорожный</t>
  </si>
  <si>
    <t>Сухова</t>
  </si>
  <si>
    <t>Софья</t>
  </si>
  <si>
    <t>Николаевна</t>
  </si>
  <si>
    <t>Фазлыев</t>
  </si>
  <si>
    <t>Хайруллин</t>
  </si>
  <si>
    <t>Артур</t>
  </si>
  <si>
    <t>Рустамович</t>
  </si>
  <si>
    <t>Элвин</t>
  </si>
  <si>
    <t>Велиевич</t>
  </si>
  <si>
    <t>Нажмудинович</t>
  </si>
  <si>
    <t>Богдан</t>
  </si>
  <si>
    <t>Романович</t>
  </si>
  <si>
    <t>Дмитрий</t>
  </si>
  <si>
    <t>Аликовна</t>
  </si>
  <si>
    <t>Касинович</t>
  </si>
  <si>
    <t>Алиса</t>
  </si>
  <si>
    <t>Данила</t>
  </si>
  <si>
    <t>Ассонов</t>
  </si>
  <si>
    <t>Платон</t>
  </si>
  <si>
    <t>Гурьев</t>
  </si>
  <si>
    <t>Егорова</t>
  </si>
  <si>
    <t>Маргарита</t>
  </si>
  <si>
    <t>Кобозев</t>
  </si>
  <si>
    <t>Арсений</t>
  </si>
  <si>
    <t>Мещерякова</t>
  </si>
  <si>
    <t>Надежда</t>
  </si>
  <si>
    <t>Фёдоровна</t>
  </si>
  <si>
    <t>Пронина</t>
  </si>
  <si>
    <t>Лариса</t>
  </si>
  <si>
    <t>Юрьевна</t>
  </si>
  <si>
    <t>Проскурня</t>
  </si>
  <si>
    <t>Евгений</t>
  </si>
  <si>
    <t>Пыпин</t>
  </si>
  <si>
    <t>Антонович</t>
  </si>
  <si>
    <t>Шахбанов</t>
  </si>
  <si>
    <t>Шамиль</t>
  </si>
  <si>
    <t>Шахбанович</t>
  </si>
  <si>
    <t>Провоторин</t>
  </si>
  <si>
    <t>Лев</t>
  </si>
  <si>
    <t>Шарыгина</t>
  </si>
  <si>
    <t>Клавдия</t>
  </si>
  <si>
    <t>Чепурко</t>
  </si>
  <si>
    <t>Максимович</t>
  </si>
  <si>
    <t>ПРОТОКОЛ 3 тура 9-10 кл математика</t>
  </si>
  <si>
    <t>Царапкин</t>
  </si>
  <si>
    <t>2005-03-27</t>
  </si>
  <si>
    <t>2003-12-24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</si>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</sst>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4" fillId="0" borderId="0" xfId="0" applyFont="1" applyAlignme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/>
    <xf numFmtId="0" fontId="0" fillId="0" borderId="1" xfId="0" applyFont="1" applyBorder="1" applyAlignment="1"/>
    <xf numFmtId="0" fontId="2" fillId="0" borderId="1" xfId="0" applyFont="1" applyBorder="1" applyAlignment="1"/>
    <xf numFmtId="164" fontId="1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107"/>
  <sheetViews>
    <sheetView tabSelected="1" view="pageLayout" topLeftCell="A37" zoomScaleNormal="100" workbookViewId="0">
      <selection activeCell="A88" sqref="A88:XFD88"/>
    </sheetView>
  </sheetViews>
  <sheetFormatPr defaultColWidth="14.44140625" defaultRowHeight="15.75" customHeight="1" x14ac:dyDescent="0.25"/>
  <cols>
    <col min="1" max="1" width="14.44140625" style="1"/>
    <col min="3" max="3" width="15.33203125" customWidth="1"/>
    <col min="4" max="4" width="12.21875" customWidth="1"/>
    <col min="5" max="5" width="6.109375" customWidth="1"/>
    <col min="6" max="11" width="6.21875" customWidth="1"/>
    <col min="12" max="12" width="14.109375" customWidth="1"/>
  </cols>
  <sheetData>
    <row r="1" spans="1:12" ht="13.2" x14ac:dyDescent="0.25">
      <c r="A1" s="3" t="s">
        <v>167</v>
      </c>
      <c r="B1" s="5"/>
      <c r="C1" s="5"/>
      <c r="D1" s="5"/>
      <c r="E1" s="5" t="s">
        <v>0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 t="s">
        <v>1</v>
      </c>
      <c r="L1" s="5"/>
    </row>
    <row r="2" spans="1:12" ht="13.2" x14ac:dyDescent="0.2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2" x14ac:dyDescent="0.25">
      <c r="A3" s="4" t="str">
        <f>HYPERLINK("https://www.dropbox.com/sh/s0qhl7h1ep7ipbf/AADwrgAmHHbreCg-iVBcGpKba?dl=0","Zadoroznaja")</f>
        <v>Zadoroznaja</v>
      </c>
      <c r="B3" s="5" t="s">
        <v>39</v>
      </c>
      <c r="C3" s="5" t="s">
        <v>40</v>
      </c>
      <c r="D3" s="6">
        <v>38301</v>
      </c>
      <c r="E3" s="5">
        <v>9</v>
      </c>
      <c r="F3" s="5">
        <v>7</v>
      </c>
      <c r="G3" s="5">
        <v>5</v>
      </c>
      <c r="H3" s="5">
        <v>5</v>
      </c>
      <c r="I3" s="5">
        <v>6</v>
      </c>
      <c r="J3" s="5">
        <v>1</v>
      </c>
      <c r="K3" s="7">
        <f t="shared" ref="K3:K34" si="0">SUM(F3:J3)</f>
        <v>24</v>
      </c>
      <c r="L3" s="5" t="s">
        <v>23</v>
      </c>
    </row>
    <row r="4" spans="1:12" ht="13.2" x14ac:dyDescent="0.25">
      <c r="A4" s="4" t="s">
        <v>75</v>
      </c>
      <c r="B4" s="5" t="s">
        <v>76</v>
      </c>
      <c r="C4" s="5" t="s">
        <v>77</v>
      </c>
      <c r="D4" s="6">
        <v>38216</v>
      </c>
      <c r="E4" s="5">
        <v>9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7">
        <f t="shared" si="0"/>
        <v>0</v>
      </c>
      <c r="L4" s="8"/>
    </row>
    <row r="5" spans="1:12" ht="13.2" x14ac:dyDescent="0.25">
      <c r="A5" s="4" t="str">
        <f>HYPERLINK("https://www.dropbox.com/sh/m8w0cighess2v9h/AAAP3IFif66wmOhgZQ5pnBQVa?dl=0","Абдулов")</f>
        <v>Абдулов</v>
      </c>
      <c r="B5" s="5" t="s">
        <v>36</v>
      </c>
      <c r="C5" s="5" t="s">
        <v>35</v>
      </c>
      <c r="D5" s="6">
        <v>38201</v>
      </c>
      <c r="E5" s="5">
        <v>9</v>
      </c>
      <c r="F5" s="5">
        <v>7</v>
      </c>
      <c r="G5" s="5">
        <v>1</v>
      </c>
      <c r="H5" s="5">
        <v>0</v>
      </c>
      <c r="I5" s="5">
        <v>0</v>
      </c>
      <c r="J5" s="5">
        <v>0</v>
      </c>
      <c r="K5" s="7">
        <f t="shared" si="0"/>
        <v>8</v>
      </c>
      <c r="L5" s="8"/>
    </row>
    <row r="6" spans="1:12" ht="13.2" x14ac:dyDescent="0.25">
      <c r="A6" s="4" t="s">
        <v>141</v>
      </c>
      <c r="B6" s="5" t="s">
        <v>142</v>
      </c>
      <c r="C6" s="5" t="s">
        <v>25</v>
      </c>
      <c r="D6" s="6">
        <v>38064</v>
      </c>
      <c r="E6" s="5">
        <v>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7">
        <f t="shared" si="0"/>
        <v>0</v>
      </c>
      <c r="L6" s="8"/>
    </row>
    <row r="7" spans="1:12" ht="13.2" x14ac:dyDescent="0.25">
      <c r="A7" s="4" t="s">
        <v>141</v>
      </c>
      <c r="B7" s="5" t="s">
        <v>9</v>
      </c>
      <c r="C7" s="5" t="s">
        <v>25</v>
      </c>
      <c r="D7" s="6">
        <v>37911</v>
      </c>
      <c r="E7" s="5">
        <v>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7">
        <f t="shared" si="0"/>
        <v>0</v>
      </c>
      <c r="L7" s="8"/>
    </row>
    <row r="8" spans="1:12" ht="13.2" x14ac:dyDescent="0.25">
      <c r="A8" s="4" t="s">
        <v>115</v>
      </c>
      <c r="B8" s="5" t="s">
        <v>116</v>
      </c>
      <c r="C8" s="5" t="s">
        <v>59</v>
      </c>
      <c r="D8" s="6">
        <v>38331</v>
      </c>
      <c r="E8" s="5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7">
        <f t="shared" si="0"/>
        <v>0</v>
      </c>
      <c r="L8" s="8"/>
    </row>
    <row r="9" spans="1:12" ht="13.2" x14ac:dyDescent="0.25">
      <c r="A9" s="4" t="s">
        <v>92</v>
      </c>
      <c r="B9" s="5" t="s">
        <v>13</v>
      </c>
      <c r="C9" s="5" t="s">
        <v>93</v>
      </c>
      <c r="D9" s="6">
        <v>38099</v>
      </c>
      <c r="E9" s="5">
        <v>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7">
        <f t="shared" si="0"/>
        <v>0</v>
      </c>
      <c r="L9" s="8"/>
    </row>
    <row r="10" spans="1:12" ht="13.2" x14ac:dyDescent="0.25">
      <c r="A10" s="4" t="str">
        <f>HYPERLINK("https://www.dropbox.com/sh/r01ekmpl6gnhf4l/AACn0SjZ1S3yvQz7uJ7ZpvC0a?dl=0","Верлевский")</f>
        <v>Верлевский</v>
      </c>
      <c r="B10" s="5" t="s">
        <v>5</v>
      </c>
      <c r="C10" s="5" t="s">
        <v>62</v>
      </c>
      <c r="D10" s="6">
        <v>38267</v>
      </c>
      <c r="E10" s="5">
        <v>9</v>
      </c>
      <c r="F10" s="5">
        <v>7</v>
      </c>
      <c r="G10" s="5">
        <v>5</v>
      </c>
      <c r="H10" s="5">
        <v>2</v>
      </c>
      <c r="I10" s="5">
        <v>0</v>
      </c>
      <c r="J10" s="5">
        <v>1</v>
      </c>
      <c r="K10" s="7">
        <f t="shared" si="0"/>
        <v>15</v>
      </c>
      <c r="L10" s="8"/>
    </row>
    <row r="11" spans="1:12" ht="13.2" x14ac:dyDescent="0.25">
      <c r="A11" s="4" t="str">
        <f>HYPERLINK("https://www.dropbox.com/sh/qbsi1lex7gs3h1h/AADOPJXbugOIV4MjHpGifabRa?dl=0","Войт")</f>
        <v>Войт</v>
      </c>
      <c r="B11" s="5" t="s">
        <v>49</v>
      </c>
      <c r="C11" s="5" t="s">
        <v>35</v>
      </c>
      <c r="D11" s="6">
        <v>38083</v>
      </c>
      <c r="E11" s="5">
        <v>9</v>
      </c>
      <c r="F11" s="5">
        <v>7</v>
      </c>
      <c r="G11" s="5">
        <v>7</v>
      </c>
      <c r="H11" s="5">
        <v>5</v>
      </c>
      <c r="I11" s="5">
        <v>0</v>
      </c>
      <c r="J11" s="5">
        <v>0</v>
      </c>
      <c r="K11" s="7">
        <f t="shared" si="0"/>
        <v>19</v>
      </c>
      <c r="L11" s="8"/>
    </row>
    <row r="12" spans="1:12" ht="13.2" x14ac:dyDescent="0.25">
      <c r="A12" s="4" t="s">
        <v>117</v>
      </c>
      <c r="B12" s="5" t="s">
        <v>118</v>
      </c>
      <c r="C12" s="5" t="s">
        <v>119</v>
      </c>
      <c r="D12" s="6">
        <v>38266</v>
      </c>
      <c r="E12" s="5">
        <v>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7">
        <f t="shared" si="0"/>
        <v>0</v>
      </c>
      <c r="L12" s="8"/>
    </row>
    <row r="13" spans="1:12" ht="13.2" x14ac:dyDescent="0.25">
      <c r="A13" s="4" t="str">
        <f>HYPERLINK("https://www.dropbox.com/sh/yoln3gtszem5vih/AAC_CSyg3umH-8JIdNTzZ204a?dl=0","Волынчикова")</f>
        <v>Волынчикова</v>
      </c>
      <c r="B13" s="5" t="s">
        <v>41</v>
      </c>
      <c r="C13" s="5" t="s">
        <v>42</v>
      </c>
      <c r="D13" s="6">
        <v>38266</v>
      </c>
      <c r="E13" s="5">
        <v>9</v>
      </c>
      <c r="F13" s="5">
        <v>7</v>
      </c>
      <c r="G13" s="5">
        <v>7</v>
      </c>
      <c r="H13" s="5">
        <v>5</v>
      </c>
      <c r="I13" s="5">
        <v>0</v>
      </c>
      <c r="J13" s="5">
        <v>4</v>
      </c>
      <c r="K13" s="7">
        <f t="shared" si="0"/>
        <v>23</v>
      </c>
      <c r="L13" s="5" t="s">
        <v>23</v>
      </c>
    </row>
    <row r="14" spans="1:12" ht="13.2" x14ac:dyDescent="0.25">
      <c r="A14" s="4" t="str">
        <f>HYPERLINK("https://www.dropbox.com/sh/vqseix6y027uovh/AABqDpdfgYA8mItJDBGDJdD3a?dl=0","Гиздатов")</f>
        <v>Гиздатов</v>
      </c>
      <c r="B14" s="5" t="s">
        <v>53</v>
      </c>
      <c r="C14" s="5" t="s">
        <v>54</v>
      </c>
      <c r="D14" s="6">
        <v>38120</v>
      </c>
      <c r="E14" s="5">
        <v>9</v>
      </c>
      <c r="F14" s="5">
        <v>7</v>
      </c>
      <c r="G14" s="5">
        <v>7</v>
      </c>
      <c r="H14" s="5">
        <v>3</v>
      </c>
      <c r="I14" s="5">
        <v>0</v>
      </c>
      <c r="J14" s="5">
        <v>0</v>
      </c>
      <c r="K14" s="7">
        <f t="shared" si="0"/>
        <v>17</v>
      </c>
      <c r="L14" s="8"/>
    </row>
    <row r="15" spans="1:12" ht="13.2" x14ac:dyDescent="0.25">
      <c r="A15" s="4" t="str">
        <f>HYPERLINK("https://www.dropbox.com/sh/4u8lh3fpv22ugfh/AAA0F__Dj2s7CxB-Xmzqx9FTa?dl=0","Глухов")</f>
        <v>Глухов</v>
      </c>
      <c r="B15" s="5" t="s">
        <v>43</v>
      </c>
      <c r="C15" s="5" t="s">
        <v>44</v>
      </c>
      <c r="D15" s="6">
        <v>38309</v>
      </c>
      <c r="E15" s="5">
        <v>9</v>
      </c>
      <c r="F15" s="5">
        <v>7</v>
      </c>
      <c r="G15" s="5">
        <v>5</v>
      </c>
      <c r="H15" s="5">
        <v>1</v>
      </c>
      <c r="I15" s="5">
        <v>2</v>
      </c>
      <c r="J15" s="5">
        <v>6</v>
      </c>
      <c r="K15" s="7">
        <f t="shared" si="0"/>
        <v>21</v>
      </c>
      <c r="L15" s="8"/>
    </row>
    <row r="16" spans="1:12" ht="13.2" x14ac:dyDescent="0.25">
      <c r="A16" s="4" t="str">
        <f>HYPERLINK("https://www.dropbox.com/sh/qav528rrympltje/AAAntYB0uHIKebDo14U231QKa?dl=0","Горват")</f>
        <v>Горват</v>
      </c>
      <c r="B16" s="5" t="s">
        <v>57</v>
      </c>
      <c r="C16" s="5" t="s">
        <v>58</v>
      </c>
      <c r="D16" s="6">
        <v>38077</v>
      </c>
      <c r="E16" s="5">
        <v>9</v>
      </c>
      <c r="F16" s="5">
        <v>7</v>
      </c>
      <c r="G16" s="5">
        <v>7</v>
      </c>
      <c r="H16" s="5">
        <v>2</v>
      </c>
      <c r="I16" s="5">
        <v>0</v>
      </c>
      <c r="J16" s="5">
        <v>0</v>
      </c>
      <c r="K16" s="7">
        <f t="shared" si="0"/>
        <v>16</v>
      </c>
      <c r="L16" s="8"/>
    </row>
    <row r="17" spans="1:12" ht="13.2" x14ac:dyDescent="0.25">
      <c r="A17" s="4" t="s">
        <v>143</v>
      </c>
      <c r="B17" s="5" t="s">
        <v>32</v>
      </c>
      <c r="C17" s="5" t="s">
        <v>51</v>
      </c>
      <c r="D17" s="6">
        <v>37971</v>
      </c>
      <c r="E17" s="5">
        <v>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7">
        <f t="shared" si="0"/>
        <v>0</v>
      </c>
      <c r="L17" s="8"/>
    </row>
    <row r="18" spans="1:12" ht="13.2" x14ac:dyDescent="0.25">
      <c r="A18" s="4" t="str">
        <f>HYPERLINK("https://www.dropbox.com/sh/cbgfycxf9f5i0qz/AADoP7c_1eo6SqVrmgvox7o-a?dl=0","Детковский")</f>
        <v>Детковский</v>
      </c>
      <c r="B18" s="5" t="s">
        <v>50</v>
      </c>
      <c r="C18" s="5" t="s">
        <v>51</v>
      </c>
      <c r="D18" s="6">
        <v>38285</v>
      </c>
      <c r="E18" s="5">
        <v>9</v>
      </c>
      <c r="F18" s="5">
        <v>7</v>
      </c>
      <c r="G18" s="5">
        <v>5</v>
      </c>
      <c r="H18" s="5">
        <v>2</v>
      </c>
      <c r="I18" s="5">
        <v>0</v>
      </c>
      <c r="J18" s="5">
        <v>4</v>
      </c>
      <c r="K18" s="7">
        <f t="shared" si="0"/>
        <v>18</v>
      </c>
      <c r="L18" s="8"/>
    </row>
    <row r="19" spans="1:12" ht="13.2" x14ac:dyDescent="0.25">
      <c r="A19" s="4" t="s">
        <v>102</v>
      </c>
      <c r="B19" s="5" t="s">
        <v>103</v>
      </c>
      <c r="C19" s="5" t="s">
        <v>104</v>
      </c>
      <c r="D19" s="6">
        <v>38182</v>
      </c>
      <c r="E19" s="5">
        <v>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7">
        <f t="shared" si="0"/>
        <v>0</v>
      </c>
      <c r="L19" s="8"/>
    </row>
    <row r="20" spans="1:12" ht="13.2" x14ac:dyDescent="0.25">
      <c r="A20" s="4" t="str">
        <f>HYPERLINK("https://www.dropbox.com/sh/568eugc91glhh4h/AAAhWpLP4ZjpRcEG4BLZ1ZDLa?dl=0","Джиоева")</f>
        <v>Джиоева</v>
      </c>
      <c r="B20" s="5" t="s">
        <v>2</v>
      </c>
      <c r="C20" s="5" t="s">
        <v>3</v>
      </c>
      <c r="D20" s="6">
        <v>38564</v>
      </c>
      <c r="E20" s="5">
        <v>9</v>
      </c>
      <c r="F20" s="5">
        <v>7</v>
      </c>
      <c r="G20" s="5">
        <v>7</v>
      </c>
      <c r="H20" s="5">
        <v>7</v>
      </c>
      <c r="I20" s="5">
        <v>7</v>
      </c>
      <c r="J20" s="5">
        <v>7</v>
      </c>
      <c r="K20" s="7">
        <f t="shared" si="0"/>
        <v>35</v>
      </c>
      <c r="L20" s="5" t="s">
        <v>4</v>
      </c>
    </row>
    <row r="21" spans="1:12" ht="13.2" x14ac:dyDescent="0.25">
      <c r="A21" s="4" t="s">
        <v>105</v>
      </c>
      <c r="B21" s="5" t="s">
        <v>11</v>
      </c>
      <c r="C21" s="5" t="s">
        <v>65</v>
      </c>
      <c r="D21" s="6">
        <v>38072</v>
      </c>
      <c r="E21" s="5">
        <v>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7">
        <f t="shared" si="0"/>
        <v>0</v>
      </c>
      <c r="L21" s="8"/>
    </row>
    <row r="22" spans="1:12" ht="13.2" x14ac:dyDescent="0.25">
      <c r="A22" s="4" t="str">
        <f>HYPERLINK("https://www.dropbox.com/sh/skck2td4b8og74t/AAAgo6SZsKc7jV_Uu4D1qqV2a?dl=0","Дятчина")</f>
        <v>Дятчина</v>
      </c>
      <c r="B22" s="5" t="s">
        <v>13</v>
      </c>
      <c r="C22" s="5" t="s">
        <v>59</v>
      </c>
      <c r="D22" s="6">
        <v>38196</v>
      </c>
      <c r="E22" s="5">
        <v>9</v>
      </c>
      <c r="F22" s="5">
        <v>7</v>
      </c>
      <c r="G22" s="5">
        <v>5</v>
      </c>
      <c r="H22" s="5">
        <v>2</v>
      </c>
      <c r="I22" s="5">
        <v>2</v>
      </c>
      <c r="J22" s="5">
        <v>0</v>
      </c>
      <c r="K22" s="7">
        <f t="shared" si="0"/>
        <v>16</v>
      </c>
      <c r="L22" s="8"/>
    </row>
    <row r="23" spans="1:12" ht="13.2" x14ac:dyDescent="0.25">
      <c r="A23" s="4" t="str">
        <f>HYPERLINK("https://www.dropbox.com/sh/695ccbnepbdgtp3/AACky1QW4gkCBqbDY7xLWVpea?dl=0","Егорова")</f>
        <v>Егорова</v>
      </c>
      <c r="B23" s="5" t="s">
        <v>21</v>
      </c>
      <c r="C23" s="5" t="s">
        <v>22</v>
      </c>
      <c r="D23" s="6">
        <v>38165</v>
      </c>
      <c r="E23" s="5">
        <v>9</v>
      </c>
      <c r="F23" s="5">
        <v>7</v>
      </c>
      <c r="G23" s="5">
        <v>6</v>
      </c>
      <c r="H23" s="5">
        <v>5</v>
      </c>
      <c r="I23" s="5">
        <v>7</v>
      </c>
      <c r="J23" s="5">
        <v>1</v>
      </c>
      <c r="K23" s="7">
        <f t="shared" si="0"/>
        <v>26</v>
      </c>
      <c r="L23" s="5" t="s">
        <v>23</v>
      </c>
    </row>
    <row r="24" spans="1:12" ht="13.2" x14ac:dyDescent="0.25">
      <c r="A24" s="4" t="s">
        <v>144</v>
      </c>
      <c r="B24" s="5" t="s">
        <v>145</v>
      </c>
      <c r="C24" s="5" t="s">
        <v>126</v>
      </c>
      <c r="D24" s="6">
        <v>37690</v>
      </c>
      <c r="E24" s="5">
        <v>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7">
        <f t="shared" si="0"/>
        <v>0</v>
      </c>
      <c r="L24" s="8"/>
    </row>
    <row r="25" spans="1:12" ht="13.2" x14ac:dyDescent="0.25">
      <c r="A25" s="4" t="str">
        <f>HYPERLINK("https://www.dropbox.com/sh/c7pyfacqk4suevx/AAB57OZbqpjyV8j0gX5jg61Pa?dl=0","Иванов")</f>
        <v>Иванов</v>
      </c>
      <c r="B25" s="5" t="s">
        <v>19</v>
      </c>
      <c r="C25" s="5" t="s">
        <v>20</v>
      </c>
      <c r="D25" s="6">
        <v>38326</v>
      </c>
      <c r="E25" s="5">
        <v>9</v>
      </c>
      <c r="F25" s="5">
        <v>7</v>
      </c>
      <c r="G25" s="5">
        <v>5</v>
      </c>
      <c r="H25" s="5">
        <v>4</v>
      </c>
      <c r="I25" s="5">
        <v>7</v>
      </c>
      <c r="J25" s="5">
        <v>4</v>
      </c>
      <c r="K25" s="7">
        <f t="shared" si="0"/>
        <v>27</v>
      </c>
      <c r="L25" s="5" t="s">
        <v>4</v>
      </c>
    </row>
    <row r="26" spans="1:12" ht="13.2" x14ac:dyDescent="0.25">
      <c r="A26" s="4" t="s">
        <v>120</v>
      </c>
      <c r="B26" s="5" t="s">
        <v>30</v>
      </c>
      <c r="C26" s="5" t="s">
        <v>61</v>
      </c>
      <c r="D26" s="6">
        <v>38286</v>
      </c>
      <c r="E26" s="5">
        <v>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7">
        <f t="shared" si="0"/>
        <v>0</v>
      </c>
      <c r="L26" s="8"/>
    </row>
    <row r="27" spans="1:12" ht="13.2" x14ac:dyDescent="0.25">
      <c r="A27" s="4" t="s">
        <v>78</v>
      </c>
      <c r="B27" s="5" t="s">
        <v>79</v>
      </c>
      <c r="C27" s="5" t="s">
        <v>48</v>
      </c>
      <c r="D27" s="6">
        <v>38147</v>
      </c>
      <c r="E27" s="5">
        <v>9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7">
        <f t="shared" si="0"/>
        <v>0</v>
      </c>
      <c r="L27" s="8"/>
    </row>
    <row r="28" spans="1:12" ht="13.2" x14ac:dyDescent="0.25">
      <c r="A28" s="4" t="str">
        <f>HYPERLINK("https://www.dropbox.com/sh/eq7c3n96d17irdu/AAD46r_B_vK6imlVjP0jTJXFa?dl=0","Кирнев")</f>
        <v>Кирнев</v>
      </c>
      <c r="B28" s="5" t="s">
        <v>24</v>
      </c>
      <c r="C28" s="5" t="s">
        <v>25</v>
      </c>
      <c r="D28" s="6">
        <v>38078</v>
      </c>
      <c r="E28" s="5">
        <v>9</v>
      </c>
      <c r="F28" s="5">
        <v>7</v>
      </c>
      <c r="G28" s="5">
        <v>7</v>
      </c>
      <c r="H28" s="5">
        <v>5</v>
      </c>
      <c r="I28" s="5">
        <v>6</v>
      </c>
      <c r="J28" s="5">
        <v>1</v>
      </c>
      <c r="K28" s="7">
        <f t="shared" si="0"/>
        <v>26</v>
      </c>
      <c r="L28" s="5" t="s">
        <v>23</v>
      </c>
    </row>
    <row r="29" spans="1:12" ht="13.2" x14ac:dyDescent="0.25">
      <c r="A29" s="4" t="str">
        <f>HYPERLINK("https://www.dropbox.com/sh/4cbkxe2639ojpqx/AABB-VyKODFvaelwHESnxwBWa?dl=0","Кирчиков")</f>
        <v>Кирчиков</v>
      </c>
      <c r="B29" s="5" t="s">
        <v>55</v>
      </c>
      <c r="C29" s="5" t="s">
        <v>20</v>
      </c>
      <c r="D29" s="6">
        <v>38131</v>
      </c>
      <c r="E29" s="5">
        <v>9</v>
      </c>
      <c r="F29" s="5">
        <v>7</v>
      </c>
      <c r="G29" s="5">
        <v>3</v>
      </c>
      <c r="H29" s="5">
        <v>1</v>
      </c>
      <c r="I29" s="5">
        <v>5</v>
      </c>
      <c r="J29" s="5">
        <v>1</v>
      </c>
      <c r="K29" s="7">
        <f t="shared" si="0"/>
        <v>17</v>
      </c>
      <c r="L29" s="8"/>
    </row>
    <row r="30" spans="1:12" ht="13.2" x14ac:dyDescent="0.25">
      <c r="A30" s="4" t="str">
        <f>HYPERLINK("https://www.dropbox.com/sh/idqbjhtirvqfiy5/AACdRe08uD8j61T3ImhtgxtMa?dl=0","Китова")</f>
        <v>Китова</v>
      </c>
      <c r="B30" s="5" t="s">
        <v>67</v>
      </c>
      <c r="C30" s="5" t="s">
        <v>68</v>
      </c>
      <c r="D30" s="6">
        <v>38012</v>
      </c>
      <c r="E30" s="5">
        <v>9</v>
      </c>
      <c r="F30" s="5">
        <v>7</v>
      </c>
      <c r="G30" s="5">
        <v>5</v>
      </c>
      <c r="H30" s="5">
        <v>1</v>
      </c>
      <c r="I30" s="5">
        <v>0</v>
      </c>
      <c r="J30" s="5">
        <v>0</v>
      </c>
      <c r="K30" s="7">
        <f t="shared" si="0"/>
        <v>13</v>
      </c>
      <c r="L30" s="8"/>
    </row>
    <row r="31" spans="1:12" ht="13.2" x14ac:dyDescent="0.25">
      <c r="A31" s="4" t="s">
        <v>146</v>
      </c>
      <c r="B31" s="5" t="s">
        <v>32</v>
      </c>
      <c r="C31" s="5" t="s">
        <v>87</v>
      </c>
      <c r="D31" s="6">
        <v>37876</v>
      </c>
      <c r="E31" s="5">
        <v>9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7">
        <f t="shared" si="0"/>
        <v>0</v>
      </c>
      <c r="L31" s="8"/>
    </row>
    <row r="32" spans="1:12" ht="13.2" x14ac:dyDescent="0.25">
      <c r="A32" s="4" t="str">
        <f>HYPERLINK("https://www.dropbox.com/sh/lh55vnyh5p2xiyu/AABRlUy8IliDQKW0fkuagHeDa?dl=0","Комлев")</f>
        <v>Комлев</v>
      </c>
      <c r="B32" s="5" t="s">
        <v>36</v>
      </c>
      <c r="C32" s="5" t="s">
        <v>52</v>
      </c>
      <c r="D32" s="6">
        <v>38090</v>
      </c>
      <c r="E32" s="5">
        <v>9</v>
      </c>
      <c r="F32" s="5">
        <v>7</v>
      </c>
      <c r="G32" s="5">
        <v>7</v>
      </c>
      <c r="H32" s="5">
        <v>0</v>
      </c>
      <c r="I32" s="5">
        <v>0</v>
      </c>
      <c r="J32" s="5">
        <v>4</v>
      </c>
      <c r="K32" s="7">
        <f t="shared" si="0"/>
        <v>18</v>
      </c>
      <c r="L32" s="8"/>
    </row>
    <row r="33" spans="1:12" ht="13.2" x14ac:dyDescent="0.25">
      <c r="A33" s="4" t="str">
        <f>HYPERLINK("https://www.dropbox.com/sh/rjjsgkni2d2mqpo/AADuaqJ_cuFb-dIn0kXhw6Vta?dl=0","Коновалов")</f>
        <v>Коновалов</v>
      </c>
      <c r="B33" s="5" t="s">
        <v>32</v>
      </c>
      <c r="C33" s="5" t="s">
        <v>33</v>
      </c>
      <c r="D33" s="6">
        <v>38186</v>
      </c>
      <c r="E33" s="5">
        <v>9</v>
      </c>
      <c r="F33" s="5">
        <v>7</v>
      </c>
      <c r="G33" s="5">
        <v>5</v>
      </c>
      <c r="H33" s="5">
        <v>2</v>
      </c>
      <c r="I33" s="5">
        <v>6</v>
      </c>
      <c r="J33" s="5">
        <v>4</v>
      </c>
      <c r="K33" s="7">
        <f t="shared" si="0"/>
        <v>24</v>
      </c>
      <c r="L33" s="5" t="s">
        <v>23</v>
      </c>
    </row>
    <row r="34" spans="1:12" ht="13.2" x14ac:dyDescent="0.25">
      <c r="A34" s="4" t="s">
        <v>121</v>
      </c>
      <c r="B34" s="5" t="s">
        <v>9</v>
      </c>
      <c r="C34" s="5" t="s">
        <v>35</v>
      </c>
      <c r="D34" s="6">
        <v>38166</v>
      </c>
      <c r="E34" s="5">
        <v>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7">
        <f t="shared" si="0"/>
        <v>0</v>
      </c>
      <c r="L34" s="8"/>
    </row>
    <row r="35" spans="1:12" ht="13.2" x14ac:dyDescent="0.25">
      <c r="A35" s="4" t="str">
        <f>HYPERLINK("https://www.dropbox.com/sh/r0dyfi0ldvqrawd/AADcKu8LCKTinENYGcVyCXCIa?dl=0","Корчуганов")</f>
        <v>Корчуганов</v>
      </c>
      <c r="B35" s="5" t="s">
        <v>32</v>
      </c>
      <c r="C35" s="5" t="s">
        <v>10</v>
      </c>
      <c r="D35" s="6">
        <v>38182</v>
      </c>
      <c r="E35" s="5">
        <v>9</v>
      </c>
      <c r="F35" s="5">
        <v>7</v>
      </c>
      <c r="G35" s="5">
        <v>1</v>
      </c>
      <c r="H35" s="5">
        <v>3</v>
      </c>
      <c r="I35" s="5">
        <v>0</v>
      </c>
      <c r="J35" s="5">
        <v>4</v>
      </c>
      <c r="K35" s="7">
        <f t="shared" ref="K35:K66" si="1">SUM(F35:J35)</f>
        <v>15</v>
      </c>
      <c r="L35" s="8"/>
    </row>
    <row r="36" spans="1:12" ht="13.2" x14ac:dyDescent="0.25">
      <c r="A36" s="4" t="str">
        <f>HYPERLINK("https://www.dropbox.com/sh/via79xsigp9k88a/AABVoPkOGlkIt-W-nJvid4cEa?dl=0","Котелевский")</f>
        <v>Котелевский</v>
      </c>
      <c r="B36" s="5" t="s">
        <v>34</v>
      </c>
      <c r="C36" s="5" t="s">
        <v>35</v>
      </c>
      <c r="D36" s="6">
        <v>38139</v>
      </c>
      <c r="E36" s="5">
        <v>9</v>
      </c>
      <c r="F36" s="5">
        <v>7</v>
      </c>
      <c r="G36" s="5">
        <v>5</v>
      </c>
      <c r="H36" s="5">
        <v>1</v>
      </c>
      <c r="I36" s="5">
        <v>7</v>
      </c>
      <c r="J36" s="5">
        <v>4</v>
      </c>
      <c r="K36" s="7">
        <f t="shared" si="1"/>
        <v>24</v>
      </c>
      <c r="L36" s="5" t="s">
        <v>23</v>
      </c>
    </row>
    <row r="37" spans="1:12" ht="13.2" x14ac:dyDescent="0.25">
      <c r="A37" s="4" t="str">
        <f>HYPERLINK("https://www.dropbox.com/sh/8cw7b8ctgtietxb/AAATIKn0EsjXFsjmYPvUtv5Ta?dl=0","Куранов")</f>
        <v>Куранов</v>
      </c>
      <c r="B37" s="5" t="s">
        <v>56</v>
      </c>
      <c r="C37" s="5" t="s">
        <v>44</v>
      </c>
      <c r="D37" s="6">
        <v>38057</v>
      </c>
      <c r="E37" s="5">
        <v>9</v>
      </c>
      <c r="F37" s="5">
        <v>7</v>
      </c>
      <c r="G37" s="5">
        <v>5</v>
      </c>
      <c r="H37" s="5">
        <v>5</v>
      </c>
      <c r="I37" s="5">
        <v>0</v>
      </c>
      <c r="J37" s="5">
        <v>0</v>
      </c>
      <c r="K37" s="7">
        <f t="shared" si="1"/>
        <v>17</v>
      </c>
      <c r="L37" s="8"/>
    </row>
    <row r="38" spans="1:12" ht="13.2" x14ac:dyDescent="0.25">
      <c r="A38" s="4" t="str">
        <f>HYPERLINK("https://www.dropbox.com/sh/up1phdyorzrzdzp/AADBlaPt3UECmm7bCY_QdyToa?dl=0","Курбацкий")</f>
        <v>Курбацкий</v>
      </c>
      <c r="B38" s="5" t="s">
        <v>19</v>
      </c>
      <c r="C38" s="5" t="s">
        <v>65</v>
      </c>
      <c r="D38" s="6">
        <v>38418</v>
      </c>
      <c r="E38" s="5">
        <v>9</v>
      </c>
      <c r="F38" s="5">
        <v>7</v>
      </c>
      <c r="G38" s="5">
        <v>5</v>
      </c>
      <c r="H38" s="5">
        <v>1</v>
      </c>
      <c r="I38" s="5">
        <v>0</v>
      </c>
      <c r="J38" s="5">
        <v>1</v>
      </c>
      <c r="K38" s="7">
        <f t="shared" si="1"/>
        <v>14</v>
      </c>
      <c r="L38" s="8"/>
    </row>
    <row r="39" spans="1:12" ht="13.2" x14ac:dyDescent="0.25">
      <c r="A39" s="4" t="str">
        <f>HYPERLINK("https://www.dropbox.com/sh/ce78yyshm8lgsxk/AABlLTV_3jUOjiVGWlGHxXoIa?dl=0","Курдюков")</f>
        <v>Курдюков</v>
      </c>
      <c r="B39" s="5" t="s">
        <v>17</v>
      </c>
      <c r="C39" s="5" t="s">
        <v>74</v>
      </c>
      <c r="D39" s="6">
        <v>38148</v>
      </c>
      <c r="E39" s="5">
        <v>9</v>
      </c>
      <c r="F39" s="5">
        <v>7</v>
      </c>
      <c r="G39" s="5">
        <v>0</v>
      </c>
      <c r="H39" s="5">
        <v>0</v>
      </c>
      <c r="I39" s="5">
        <v>0</v>
      </c>
      <c r="J39" s="5">
        <v>0</v>
      </c>
      <c r="K39" s="7">
        <f t="shared" si="1"/>
        <v>7</v>
      </c>
      <c r="L39" s="8"/>
    </row>
    <row r="40" spans="1:12" ht="13.2" x14ac:dyDescent="0.25">
      <c r="A40" s="4" t="str">
        <f>HYPERLINK("https://www.dropbox.com/sh/e16818v14t4dece/AAAqjaMgZi5iKSp4RM9X_giQa?dl=0","Кухарук")</f>
        <v>Кухарук</v>
      </c>
      <c r="B40" s="5" t="s">
        <v>47</v>
      </c>
      <c r="C40" s="5" t="s">
        <v>48</v>
      </c>
      <c r="D40" s="6">
        <v>38235</v>
      </c>
      <c r="E40" s="5">
        <v>9</v>
      </c>
      <c r="F40" s="5">
        <v>7</v>
      </c>
      <c r="G40" s="5">
        <v>5</v>
      </c>
      <c r="H40" s="5">
        <v>1</v>
      </c>
      <c r="I40" s="5">
        <v>7</v>
      </c>
      <c r="J40" s="5">
        <v>0</v>
      </c>
      <c r="K40" s="7">
        <f t="shared" si="1"/>
        <v>20</v>
      </c>
      <c r="L40" s="8"/>
    </row>
    <row r="41" spans="1:12" ht="13.2" x14ac:dyDescent="0.25">
      <c r="A41" s="4" t="str">
        <f>HYPERLINK("https://www.dropbox.com/sh/pvrds6xaurnf92w/AAA5V9OQmfuNR7hKJwqY4tj7a?dl=0","Лисов")</f>
        <v>Лисов</v>
      </c>
      <c r="B41" s="5" t="s">
        <v>50</v>
      </c>
      <c r="C41" s="5" t="s">
        <v>66</v>
      </c>
      <c r="D41" s="6">
        <v>38554</v>
      </c>
      <c r="E41" s="5">
        <v>9</v>
      </c>
      <c r="F41" s="5">
        <v>7</v>
      </c>
      <c r="G41" s="5">
        <v>3</v>
      </c>
      <c r="H41" s="5">
        <v>3</v>
      </c>
      <c r="I41" s="5">
        <v>0</v>
      </c>
      <c r="J41" s="5">
        <v>0</v>
      </c>
      <c r="K41" s="7">
        <f t="shared" si="1"/>
        <v>13</v>
      </c>
      <c r="L41" s="8"/>
    </row>
    <row r="42" spans="1:12" ht="13.2" x14ac:dyDescent="0.25">
      <c r="A42" s="4" t="s">
        <v>106</v>
      </c>
      <c r="B42" s="5" t="s">
        <v>107</v>
      </c>
      <c r="C42" s="5" t="s">
        <v>108</v>
      </c>
      <c r="D42" s="6">
        <v>38310</v>
      </c>
      <c r="E42" s="5">
        <v>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7">
        <f t="shared" si="1"/>
        <v>0</v>
      </c>
      <c r="L42" s="8"/>
    </row>
    <row r="43" spans="1:12" ht="13.2" x14ac:dyDescent="0.25">
      <c r="A43" s="4" t="str">
        <f>HYPERLINK("https://www.dropbox.com/sh/g44l98tgdhta1cw/AAB79T48rOhHoTRz2j-x_a6Xa?dl=0","Лодыгин")</f>
        <v>Лодыгин</v>
      </c>
      <c r="B43" s="5" t="s">
        <v>69</v>
      </c>
      <c r="C43" s="5" t="s">
        <v>70</v>
      </c>
      <c r="D43" s="6">
        <v>38064</v>
      </c>
      <c r="E43" s="5">
        <v>9</v>
      </c>
      <c r="F43" s="5">
        <v>7</v>
      </c>
      <c r="G43" s="5">
        <v>0</v>
      </c>
      <c r="H43" s="5">
        <v>2</v>
      </c>
      <c r="I43" s="5">
        <v>0</v>
      </c>
      <c r="J43" s="5">
        <v>1</v>
      </c>
      <c r="K43" s="7">
        <f t="shared" si="1"/>
        <v>10</v>
      </c>
      <c r="L43" s="8"/>
    </row>
    <row r="44" spans="1:12" ht="13.2" x14ac:dyDescent="0.25">
      <c r="A44" s="4" t="str">
        <f>HYPERLINK("https://www.dropbox.com/sh/3u7bs8mnwx1njz5/AABWVAlpDMhedIuyPkUxYepLa?dl=0","Лория")</f>
        <v>Лория</v>
      </c>
      <c r="B44" s="5" t="s">
        <v>26</v>
      </c>
      <c r="C44" s="5" t="s">
        <v>27</v>
      </c>
      <c r="D44" s="6">
        <v>38289</v>
      </c>
      <c r="E44" s="5">
        <v>9</v>
      </c>
      <c r="F44" s="5">
        <v>7</v>
      </c>
      <c r="G44" s="5">
        <v>3</v>
      </c>
      <c r="H44" s="5">
        <v>5</v>
      </c>
      <c r="I44" s="5">
        <v>6</v>
      </c>
      <c r="J44" s="5">
        <v>4</v>
      </c>
      <c r="K44" s="7">
        <f t="shared" si="1"/>
        <v>25</v>
      </c>
      <c r="L44" s="5" t="s">
        <v>23</v>
      </c>
    </row>
    <row r="45" spans="1:12" ht="13.2" x14ac:dyDescent="0.25">
      <c r="A45" s="4" t="s">
        <v>94</v>
      </c>
      <c r="B45" s="5" t="s">
        <v>95</v>
      </c>
      <c r="C45" s="5" t="s">
        <v>96</v>
      </c>
      <c r="D45" s="6">
        <v>38289</v>
      </c>
      <c r="E45" s="5">
        <v>9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7">
        <f t="shared" si="1"/>
        <v>0</v>
      </c>
      <c r="L45" s="8"/>
    </row>
    <row r="46" spans="1:12" ht="13.2" x14ac:dyDescent="0.25">
      <c r="A46" s="4" t="str">
        <f>HYPERLINK("https://www.dropbox.com/sh/sg13hktcxh69aq2/AAAuNpShQRJ4O25LYUxrDsGYa?dl=0","Лосев")</f>
        <v>Лосев</v>
      </c>
      <c r="B46" s="5" t="s">
        <v>9</v>
      </c>
      <c r="C46" s="5" t="s">
        <v>10</v>
      </c>
      <c r="D46" s="6">
        <v>38253</v>
      </c>
      <c r="E46" s="5">
        <v>9</v>
      </c>
      <c r="F46" s="5">
        <v>7</v>
      </c>
      <c r="G46" s="5">
        <v>5</v>
      </c>
      <c r="H46" s="5">
        <v>7</v>
      </c>
      <c r="I46" s="5">
        <v>7</v>
      </c>
      <c r="J46" s="5">
        <v>4</v>
      </c>
      <c r="K46" s="7">
        <f t="shared" si="1"/>
        <v>30</v>
      </c>
      <c r="L46" s="5" t="s">
        <v>4</v>
      </c>
    </row>
    <row r="47" spans="1:12" ht="13.2" x14ac:dyDescent="0.25">
      <c r="A47" s="4" t="str">
        <f>HYPERLINK("https://www.dropbox.com/sh/vy19zmug4rd2vae/AAB5jTFiylhzn47HuanSzk3ha?dl=0","Макаров")</f>
        <v>Макаров</v>
      </c>
      <c r="B47" s="5" t="s">
        <v>36</v>
      </c>
      <c r="C47" s="5" t="s">
        <v>8</v>
      </c>
      <c r="D47" s="6">
        <v>38349</v>
      </c>
      <c r="E47" s="5">
        <v>9</v>
      </c>
      <c r="F47" s="5">
        <v>7</v>
      </c>
      <c r="G47" s="5">
        <v>7</v>
      </c>
      <c r="H47" s="5">
        <v>2</v>
      </c>
      <c r="I47" s="5">
        <v>7</v>
      </c>
      <c r="J47" s="5">
        <v>1</v>
      </c>
      <c r="K47" s="7">
        <f t="shared" si="1"/>
        <v>24</v>
      </c>
      <c r="L47" s="5" t="s">
        <v>23</v>
      </c>
    </row>
    <row r="48" spans="1:12" ht="13.2" x14ac:dyDescent="0.25">
      <c r="A48" s="4" t="s">
        <v>122</v>
      </c>
      <c r="B48" s="5" t="s">
        <v>55</v>
      </c>
      <c r="C48" s="5" t="s">
        <v>65</v>
      </c>
      <c r="D48" s="6">
        <v>38094</v>
      </c>
      <c r="E48" s="5">
        <v>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7">
        <f t="shared" si="1"/>
        <v>0</v>
      </c>
      <c r="L48" s="8"/>
    </row>
    <row r="49" spans="1:12" ht="13.2" x14ac:dyDescent="0.25">
      <c r="A49" s="4" t="str">
        <f>HYPERLINK("https://www.dropbox.com/sh/jnnbhidfiok0r3h/AACKv25Ka4dEnMn75LY6K8Kua?dl=0","Малашкеевич")</f>
        <v>Малашкеевич</v>
      </c>
      <c r="B49" s="5" t="s">
        <v>73</v>
      </c>
      <c r="C49" s="5" t="s">
        <v>74</v>
      </c>
      <c r="D49" s="6">
        <v>38239</v>
      </c>
      <c r="E49" s="5">
        <v>9</v>
      </c>
      <c r="F49" s="5">
        <v>7</v>
      </c>
      <c r="G49" s="5">
        <v>0</v>
      </c>
      <c r="H49" s="5">
        <v>1</v>
      </c>
      <c r="I49" s="5">
        <v>0</v>
      </c>
      <c r="J49" s="5">
        <v>0</v>
      </c>
      <c r="K49" s="7">
        <f t="shared" si="1"/>
        <v>8</v>
      </c>
      <c r="L49" s="8"/>
    </row>
    <row r="50" spans="1:12" ht="13.2" x14ac:dyDescent="0.25">
      <c r="A50" s="4" t="str">
        <f>HYPERLINK("https://www.dropbox.com/sh/u5bmot6bsfm8qyw/AABqkIfXDbCbglXvrnnqstIBa?dl=0","Мармышев")</f>
        <v>Мармышев</v>
      </c>
      <c r="B50" s="5" t="s">
        <v>71</v>
      </c>
      <c r="C50" s="5" t="s">
        <v>72</v>
      </c>
      <c r="D50" s="6">
        <v>38058</v>
      </c>
      <c r="E50" s="5">
        <v>9</v>
      </c>
      <c r="F50" s="5">
        <v>7</v>
      </c>
      <c r="G50" s="5">
        <v>3</v>
      </c>
      <c r="H50" s="5">
        <v>0</v>
      </c>
      <c r="I50" s="5">
        <v>0</v>
      </c>
      <c r="J50" s="5">
        <v>0</v>
      </c>
      <c r="K50" s="7">
        <f t="shared" si="1"/>
        <v>10</v>
      </c>
      <c r="L50" s="8"/>
    </row>
    <row r="51" spans="1:12" ht="13.2" x14ac:dyDescent="0.25">
      <c r="A51" s="4" t="s">
        <v>109</v>
      </c>
      <c r="B51" s="5" t="s">
        <v>110</v>
      </c>
      <c r="C51" s="5" t="s">
        <v>61</v>
      </c>
      <c r="D51" s="6">
        <v>38192</v>
      </c>
      <c r="E51" s="5">
        <v>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7">
        <f t="shared" si="1"/>
        <v>0</v>
      </c>
      <c r="L51" s="8"/>
    </row>
    <row r="52" spans="1:12" ht="13.2" x14ac:dyDescent="0.25">
      <c r="A52" s="4" t="s">
        <v>80</v>
      </c>
      <c r="B52" s="5" t="s">
        <v>81</v>
      </c>
      <c r="C52" s="5" t="s">
        <v>82</v>
      </c>
      <c r="D52" s="6">
        <v>38069</v>
      </c>
      <c r="E52" s="5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7">
        <f t="shared" si="1"/>
        <v>0</v>
      </c>
      <c r="L52" s="8"/>
    </row>
    <row r="53" spans="1:12" ht="13.2" x14ac:dyDescent="0.25">
      <c r="A53" s="4" t="str">
        <f>HYPERLINK("https://www.dropbox.com/sh/7ofwgen37joth4h/AABxOUxgJ3rUiMVb2R7JfFU_a?dl=0","Мун")</f>
        <v>Мун</v>
      </c>
      <c r="B53" s="5" t="s">
        <v>63</v>
      </c>
      <c r="C53" s="5" t="s">
        <v>64</v>
      </c>
      <c r="D53" s="6">
        <v>38246</v>
      </c>
      <c r="E53" s="5">
        <v>9</v>
      </c>
      <c r="F53" s="5">
        <v>7</v>
      </c>
      <c r="G53" s="5">
        <v>3</v>
      </c>
      <c r="H53" s="5">
        <v>1</v>
      </c>
      <c r="I53" s="5">
        <v>0</v>
      </c>
      <c r="J53" s="5">
        <v>4</v>
      </c>
      <c r="K53" s="7">
        <f t="shared" si="1"/>
        <v>15</v>
      </c>
      <c r="L53" s="8"/>
    </row>
    <row r="54" spans="1:12" ht="13.2" x14ac:dyDescent="0.25">
      <c r="A54" s="4" t="str">
        <f>HYPERLINK("https://www.dropbox.com/sh/3bowgbuuoto4o32/AADpfqr9MCmevpEkLcN6tV4-a?dl=0","Никоноров")</f>
        <v>Никоноров</v>
      </c>
      <c r="B54" s="5" t="s">
        <v>7</v>
      </c>
      <c r="C54" s="5" t="s">
        <v>8</v>
      </c>
      <c r="D54" s="6">
        <v>38309</v>
      </c>
      <c r="E54" s="5">
        <v>9</v>
      </c>
      <c r="F54" s="5">
        <v>7</v>
      </c>
      <c r="G54" s="5">
        <v>7</v>
      </c>
      <c r="H54" s="5">
        <v>6</v>
      </c>
      <c r="I54" s="5">
        <v>7</v>
      </c>
      <c r="J54" s="5">
        <v>4</v>
      </c>
      <c r="K54" s="7">
        <f t="shared" si="1"/>
        <v>31</v>
      </c>
      <c r="L54" s="5" t="s">
        <v>4</v>
      </c>
    </row>
    <row r="55" spans="1:12" ht="13.2" x14ac:dyDescent="0.25">
      <c r="A55" s="4" t="str">
        <f>HYPERLINK("https://www.dropbox.com/sh/r472rg92jcf2e9y/AAA99yD4fcmIEhHHpQiCj0q6a?dl=0","Павленко")</f>
        <v>Павленко</v>
      </c>
      <c r="B55" s="5" t="s">
        <v>15</v>
      </c>
      <c r="C55" s="5" t="s">
        <v>16</v>
      </c>
      <c r="D55" s="6">
        <v>38180</v>
      </c>
      <c r="E55" s="5">
        <v>9</v>
      </c>
      <c r="F55" s="5">
        <v>7</v>
      </c>
      <c r="G55" s="5">
        <v>5</v>
      </c>
      <c r="H55" s="5">
        <v>5</v>
      </c>
      <c r="I55" s="5">
        <v>7</v>
      </c>
      <c r="J55" s="5">
        <v>4</v>
      </c>
      <c r="K55" s="7">
        <f t="shared" si="1"/>
        <v>28</v>
      </c>
      <c r="L55" s="5" t="s">
        <v>4</v>
      </c>
    </row>
    <row r="56" spans="1:12" ht="13.2" x14ac:dyDescent="0.25">
      <c r="A56" s="4" t="s">
        <v>97</v>
      </c>
      <c r="B56" s="9" t="s">
        <v>118</v>
      </c>
      <c r="C56" s="5" t="s">
        <v>98</v>
      </c>
      <c r="D56" s="6">
        <v>38299</v>
      </c>
      <c r="E56" s="5">
        <v>9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7">
        <f t="shared" si="1"/>
        <v>0</v>
      </c>
      <c r="L56" s="8"/>
    </row>
    <row r="57" spans="1:12" ht="13.2" x14ac:dyDescent="0.25">
      <c r="A57" s="4" t="s">
        <v>123</v>
      </c>
      <c r="B57" s="5" t="s">
        <v>5</v>
      </c>
      <c r="C57" s="5" t="s">
        <v>12</v>
      </c>
      <c r="D57" s="6">
        <v>38162</v>
      </c>
      <c r="E57" s="5">
        <v>9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7">
        <f t="shared" si="1"/>
        <v>0</v>
      </c>
      <c r="L57" s="8"/>
    </row>
    <row r="58" spans="1:12" ht="13.2" x14ac:dyDescent="0.25">
      <c r="A58" s="4" t="str">
        <f>HYPERLINK("https://www.dropbox.com/sh/rc02s46rufuqges/AACu1ldTI_HnFV-4fxhxVLjEa?dl=0","Поремов")</f>
        <v>Поремов</v>
      </c>
      <c r="B58" s="5" t="s">
        <v>32</v>
      </c>
      <c r="C58" s="5" t="s">
        <v>48</v>
      </c>
      <c r="D58" s="6">
        <v>38095</v>
      </c>
      <c r="E58" s="5">
        <v>9</v>
      </c>
      <c r="F58" s="5">
        <v>7</v>
      </c>
      <c r="G58" s="5">
        <v>5</v>
      </c>
      <c r="H58" s="5">
        <v>1</v>
      </c>
      <c r="I58" s="5">
        <v>1</v>
      </c>
      <c r="J58" s="5">
        <v>0</v>
      </c>
      <c r="K58" s="7">
        <f t="shared" si="1"/>
        <v>14</v>
      </c>
      <c r="L58" s="8"/>
    </row>
    <row r="59" spans="1:12" ht="13.2" x14ac:dyDescent="0.25">
      <c r="A59" s="4" t="s">
        <v>161</v>
      </c>
      <c r="B59" s="5" t="s">
        <v>162</v>
      </c>
      <c r="C59" s="5" t="s">
        <v>44</v>
      </c>
      <c r="D59" s="6">
        <v>38190</v>
      </c>
      <c r="E59" s="5">
        <v>9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7">
        <f t="shared" si="1"/>
        <v>0</v>
      </c>
      <c r="L59" s="8"/>
    </row>
    <row r="60" spans="1:12" ht="13.2" x14ac:dyDescent="0.25">
      <c r="A60" s="4" t="s">
        <v>151</v>
      </c>
      <c r="B60" s="5" t="s">
        <v>152</v>
      </c>
      <c r="C60" s="5" t="s">
        <v>153</v>
      </c>
      <c r="D60" s="6">
        <v>37778</v>
      </c>
      <c r="E60" s="5">
        <v>9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7">
        <f t="shared" si="1"/>
        <v>0</v>
      </c>
      <c r="L60" s="8"/>
    </row>
    <row r="61" spans="1:12" ht="13.2" x14ac:dyDescent="0.25">
      <c r="A61" s="4" t="s">
        <v>99</v>
      </c>
      <c r="B61" s="5" t="s">
        <v>100</v>
      </c>
      <c r="C61" s="5" t="s">
        <v>101</v>
      </c>
      <c r="D61" s="6">
        <v>38140</v>
      </c>
      <c r="E61" s="5">
        <v>9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7">
        <f t="shared" si="1"/>
        <v>0</v>
      </c>
      <c r="L61" s="8"/>
    </row>
    <row r="62" spans="1:12" ht="13.2" x14ac:dyDescent="0.25">
      <c r="A62" s="4" t="s">
        <v>111</v>
      </c>
      <c r="B62" s="5" t="s">
        <v>112</v>
      </c>
      <c r="C62" s="5" t="s">
        <v>113</v>
      </c>
      <c r="D62" s="6">
        <v>38218</v>
      </c>
      <c r="E62" s="5">
        <v>9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7">
        <f t="shared" si="1"/>
        <v>0</v>
      </c>
      <c r="L62" s="8"/>
    </row>
    <row r="63" spans="1:12" ht="13.2" x14ac:dyDescent="0.25">
      <c r="A63" s="4" t="str">
        <f>HYPERLINK("https://www.dropbox.com/sh/awqelbmka22cjx2/AAAbmWEYIZips5dgGNywM4MIa?dl=0","Семянникова")</f>
        <v>Семянникова</v>
      </c>
      <c r="B63" s="5" t="s">
        <v>28</v>
      </c>
      <c r="C63" s="5" t="s">
        <v>29</v>
      </c>
      <c r="D63" s="6">
        <v>38048</v>
      </c>
      <c r="E63" s="5">
        <v>9</v>
      </c>
      <c r="F63" s="5">
        <v>7</v>
      </c>
      <c r="G63" s="5">
        <v>7</v>
      </c>
      <c r="H63" s="5">
        <v>5</v>
      </c>
      <c r="I63" s="5">
        <v>0</v>
      </c>
      <c r="J63" s="5">
        <v>6</v>
      </c>
      <c r="K63" s="7">
        <f t="shared" si="1"/>
        <v>25</v>
      </c>
      <c r="L63" s="5" t="s">
        <v>23</v>
      </c>
    </row>
    <row r="64" spans="1:12" ht="13.2" x14ac:dyDescent="0.25">
      <c r="A64" s="4" t="str">
        <f>HYPERLINK("https://www.dropbox.com/sh/eemmes1xc64jcjv/AAD23fnDm-gGRRJQDqumQPYua?dl=0","Сидорчук")</f>
        <v>Сидорчук</v>
      </c>
      <c r="B64" s="5" t="s">
        <v>5</v>
      </c>
      <c r="C64" s="5" t="s">
        <v>20</v>
      </c>
      <c r="D64" s="6">
        <v>38172</v>
      </c>
      <c r="E64" s="5">
        <v>9</v>
      </c>
      <c r="F64" s="5">
        <v>7</v>
      </c>
      <c r="G64" s="5">
        <v>5</v>
      </c>
      <c r="H64" s="5">
        <v>5</v>
      </c>
      <c r="I64" s="5">
        <v>2</v>
      </c>
      <c r="J64" s="5">
        <v>4</v>
      </c>
      <c r="K64" s="7">
        <f t="shared" si="1"/>
        <v>23</v>
      </c>
      <c r="L64" s="5" t="s">
        <v>23</v>
      </c>
    </row>
    <row r="65" spans="1:12" ht="13.2" x14ac:dyDescent="0.25">
      <c r="A65" s="4" t="s">
        <v>83</v>
      </c>
      <c r="B65" s="5" t="s">
        <v>76</v>
      </c>
      <c r="C65" s="5" t="s">
        <v>84</v>
      </c>
      <c r="D65" s="6">
        <v>37945</v>
      </c>
      <c r="E65" s="5">
        <v>9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7">
        <f t="shared" si="1"/>
        <v>0</v>
      </c>
      <c r="L65" s="8"/>
    </row>
    <row r="66" spans="1:12" ht="13.2" x14ac:dyDescent="0.25">
      <c r="A66" s="4" t="s">
        <v>114</v>
      </c>
      <c r="B66" s="5" t="s">
        <v>57</v>
      </c>
      <c r="C66" s="5" t="s">
        <v>44</v>
      </c>
      <c r="D66" s="6">
        <v>37979</v>
      </c>
      <c r="E66" s="5">
        <v>9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7">
        <f t="shared" si="1"/>
        <v>0</v>
      </c>
      <c r="L66" s="8"/>
    </row>
    <row r="67" spans="1:12" ht="13.2" x14ac:dyDescent="0.25">
      <c r="A67" s="4" t="str">
        <f>HYPERLINK("https://www.dropbox.com/sh/rv4nplim3r946ev/AAACo0PBrES1LcxWqgZMOaSla?dl=0","Спицын")</f>
        <v>Спицын</v>
      </c>
      <c r="B67" s="5" t="s">
        <v>17</v>
      </c>
      <c r="C67" s="5" t="s">
        <v>18</v>
      </c>
      <c r="D67" s="6">
        <v>38111</v>
      </c>
      <c r="E67" s="5">
        <v>9</v>
      </c>
      <c r="F67" s="5">
        <v>7</v>
      </c>
      <c r="G67" s="5">
        <v>5</v>
      </c>
      <c r="H67" s="5">
        <v>5</v>
      </c>
      <c r="I67" s="5">
        <v>7</v>
      </c>
      <c r="J67" s="5">
        <v>4</v>
      </c>
      <c r="K67" s="7">
        <f t="shared" ref="K67:K98" si="2">SUM(F67:J67)</f>
        <v>28</v>
      </c>
      <c r="L67" s="5" t="s">
        <v>4</v>
      </c>
    </row>
    <row r="68" spans="1:12" ht="13.2" x14ac:dyDescent="0.25">
      <c r="A68" s="4" t="s">
        <v>124</v>
      </c>
      <c r="B68" s="5" t="s">
        <v>125</v>
      </c>
      <c r="C68" s="5" t="s">
        <v>126</v>
      </c>
      <c r="D68" s="6">
        <v>38132</v>
      </c>
      <c r="E68" s="5">
        <v>9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7">
        <f t="shared" si="2"/>
        <v>0</v>
      </c>
      <c r="L68" s="8"/>
    </row>
    <row r="69" spans="1:12" ht="13.2" x14ac:dyDescent="0.25">
      <c r="A69" s="4" t="str">
        <f>HYPERLINK("https://www.dropbox.com/sh/gw7hqk9mcsik5za/AADTmmxcO4simP56yUDXFqUAa?dl=0","Сырых")</f>
        <v>Сырых</v>
      </c>
      <c r="B69" s="5" t="s">
        <v>13</v>
      </c>
      <c r="C69" s="5" t="s">
        <v>14</v>
      </c>
      <c r="D69" s="6">
        <v>38074</v>
      </c>
      <c r="E69" s="5">
        <v>9</v>
      </c>
      <c r="F69" s="5">
        <v>7</v>
      </c>
      <c r="G69" s="5">
        <v>7</v>
      </c>
      <c r="H69" s="5">
        <v>5</v>
      </c>
      <c r="I69" s="5">
        <v>6</v>
      </c>
      <c r="J69" s="5">
        <v>4</v>
      </c>
      <c r="K69" s="7">
        <f t="shared" si="2"/>
        <v>29</v>
      </c>
      <c r="L69" s="5" t="s">
        <v>4</v>
      </c>
    </row>
    <row r="70" spans="1:12" ht="13.2" x14ac:dyDescent="0.25">
      <c r="A70" s="4" t="str">
        <f>HYPERLINK("https://www.dropbox.com/sh/9gc3mmx0ouktkq2/AABJRyjqfyNQAsiHPZNmUJAba?dl=0","Таиров")</f>
        <v>Таиров</v>
      </c>
      <c r="B70" s="5" t="s">
        <v>37</v>
      </c>
      <c r="C70" s="5" t="s">
        <v>38</v>
      </c>
      <c r="D70" s="6">
        <v>38331</v>
      </c>
      <c r="E70" s="5">
        <v>9</v>
      </c>
      <c r="F70" s="5">
        <v>7</v>
      </c>
      <c r="G70" s="5">
        <v>5</v>
      </c>
      <c r="H70" s="5">
        <v>2</v>
      </c>
      <c r="I70" s="5">
        <v>6</v>
      </c>
      <c r="J70" s="5">
        <v>4</v>
      </c>
      <c r="K70" s="7">
        <f t="shared" si="2"/>
        <v>24</v>
      </c>
      <c r="L70" s="5" t="s">
        <v>23</v>
      </c>
    </row>
    <row r="71" spans="1:12" ht="13.2" x14ac:dyDescent="0.25">
      <c r="A71" s="4" t="str">
        <f>HYPERLINK("https://www.dropbox.com/sh/as8qpd417jnrcyb/AAAUOFylpWOIGiciD7Y01ePQa?dl=0","Труфанов")</f>
        <v>Труфанов</v>
      </c>
      <c r="B71" s="5" t="s">
        <v>5</v>
      </c>
      <c r="C71" s="5" t="s">
        <v>10</v>
      </c>
      <c r="D71" s="6">
        <v>38299</v>
      </c>
      <c r="E71" s="5">
        <v>9</v>
      </c>
      <c r="F71" s="5">
        <v>7</v>
      </c>
      <c r="G71" s="5">
        <v>3</v>
      </c>
      <c r="H71" s="5">
        <v>1</v>
      </c>
      <c r="I71" s="5">
        <v>0</v>
      </c>
      <c r="J71" s="5">
        <v>1</v>
      </c>
      <c r="K71" s="7">
        <f t="shared" si="2"/>
        <v>12</v>
      </c>
      <c r="L71" s="8"/>
    </row>
    <row r="72" spans="1:12" ht="13.2" x14ac:dyDescent="0.25">
      <c r="A72" s="4" t="s">
        <v>127</v>
      </c>
      <c r="B72" s="5" t="s">
        <v>34</v>
      </c>
      <c r="C72" s="5" t="s">
        <v>12</v>
      </c>
      <c r="D72" s="6">
        <v>38367</v>
      </c>
      <c r="E72" s="5">
        <v>9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7">
        <f t="shared" si="2"/>
        <v>0</v>
      </c>
      <c r="L72" s="8"/>
    </row>
    <row r="73" spans="1:12" ht="13.2" x14ac:dyDescent="0.25">
      <c r="A73" s="4" t="str">
        <f>HYPERLINK("https://www.dropbox.com/sh/xz88cn2axn2ujnr/AABVyGMj6K9brCaL1iOfEjWQa?dl=0","Федорин")</f>
        <v>Федорин</v>
      </c>
      <c r="B73" s="5" t="s">
        <v>11</v>
      </c>
      <c r="C73" s="5" t="s">
        <v>12</v>
      </c>
      <c r="D73" s="6">
        <v>37986</v>
      </c>
      <c r="E73" s="5">
        <v>9</v>
      </c>
      <c r="F73" s="5">
        <v>7</v>
      </c>
      <c r="G73" s="5">
        <v>7</v>
      </c>
      <c r="H73" s="5">
        <v>5</v>
      </c>
      <c r="I73" s="5">
        <v>6</v>
      </c>
      <c r="J73" s="5">
        <v>4</v>
      </c>
      <c r="K73" s="7">
        <f t="shared" si="2"/>
        <v>29</v>
      </c>
      <c r="L73" s="5" t="s">
        <v>4</v>
      </c>
    </row>
    <row r="74" spans="1:12" ht="13.2" x14ac:dyDescent="0.25">
      <c r="A74" s="4" t="str">
        <f>HYPERLINK("https://www.dropbox.com/sh/lirotowfg0zab5i/AADGmSRIdFX4hhffQf-Q-oyoa?dl=0","Фомина")</f>
        <v>Фомина</v>
      </c>
      <c r="B74" s="5" t="s">
        <v>60</v>
      </c>
      <c r="C74" s="5" t="s">
        <v>61</v>
      </c>
      <c r="D74" s="6">
        <v>38270</v>
      </c>
      <c r="E74" s="5">
        <v>9</v>
      </c>
      <c r="F74" s="5">
        <v>7</v>
      </c>
      <c r="G74" s="5">
        <v>1</v>
      </c>
      <c r="H74" s="5">
        <v>2</v>
      </c>
      <c r="I74" s="5">
        <v>6</v>
      </c>
      <c r="J74" s="5">
        <v>0</v>
      </c>
      <c r="K74" s="7">
        <f t="shared" si="2"/>
        <v>16</v>
      </c>
      <c r="L74" s="8"/>
    </row>
    <row r="75" spans="1:12" ht="13.2" x14ac:dyDescent="0.25">
      <c r="A75" s="4" t="s">
        <v>128</v>
      </c>
      <c r="B75" s="5" t="s">
        <v>129</v>
      </c>
      <c r="C75" s="5" t="s">
        <v>130</v>
      </c>
      <c r="D75" s="6">
        <v>38113</v>
      </c>
      <c r="E75" s="5">
        <v>9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7">
        <f t="shared" si="2"/>
        <v>0</v>
      </c>
      <c r="L75" s="8"/>
    </row>
    <row r="76" spans="1:12" ht="13.2" x14ac:dyDescent="0.25">
      <c r="A76" s="4" t="s">
        <v>85</v>
      </c>
      <c r="B76" s="5" t="s">
        <v>49</v>
      </c>
      <c r="C76" s="5" t="s">
        <v>77</v>
      </c>
      <c r="D76" s="6">
        <v>38394</v>
      </c>
      <c r="E76" s="5">
        <v>9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7">
        <f t="shared" si="2"/>
        <v>0</v>
      </c>
      <c r="L76" s="8"/>
    </row>
    <row r="77" spans="1:12" ht="13.2" x14ac:dyDescent="0.25">
      <c r="A77" s="4" t="str">
        <f>HYPERLINK("https://www.dropbox.com/sh/vgmo5yrfuu9fbmv/AABkSZaurZ9lRsbhOW0SrzETa?dl=0","Царапкин")</f>
        <v>Царапкин</v>
      </c>
      <c r="B77" s="5" t="s">
        <v>5</v>
      </c>
      <c r="C77" s="5" t="s">
        <v>6</v>
      </c>
      <c r="D77" s="6">
        <v>37979</v>
      </c>
      <c r="E77" s="5">
        <v>9</v>
      </c>
      <c r="F77" s="5">
        <v>7</v>
      </c>
      <c r="G77" s="5">
        <v>7</v>
      </c>
      <c r="H77" s="5">
        <v>5</v>
      </c>
      <c r="I77" s="5">
        <v>7</v>
      </c>
      <c r="J77" s="5">
        <v>7</v>
      </c>
      <c r="K77" s="7">
        <f t="shared" si="2"/>
        <v>33</v>
      </c>
      <c r="L77" s="5" t="s">
        <v>4</v>
      </c>
    </row>
    <row r="78" spans="1:12" ht="13.2" x14ac:dyDescent="0.25">
      <c r="A78" s="2" t="s">
        <v>168</v>
      </c>
      <c r="B78" s="2" t="s">
        <v>5</v>
      </c>
      <c r="C78" s="2" t="s">
        <v>6</v>
      </c>
      <c r="D78" s="10" t="s">
        <v>170</v>
      </c>
      <c r="E78" s="11">
        <v>9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8"/>
    </row>
    <row r="79" spans="1:12" ht="13.2" x14ac:dyDescent="0.25">
      <c r="A79" s="2" t="s">
        <v>165</v>
      </c>
      <c r="B79" s="2" t="s">
        <v>5</v>
      </c>
      <c r="C79" s="2" t="s">
        <v>166</v>
      </c>
      <c r="D79" s="10" t="s">
        <v>169</v>
      </c>
      <c r="E79" s="9">
        <v>9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8"/>
    </row>
    <row r="80" spans="1:12" ht="13.2" x14ac:dyDescent="0.25">
      <c r="A80" s="4" t="str">
        <f>HYPERLINK("https://www.dropbox.com/sh/rjlw204ikruby9k/AAB6r2aKlYZqXPX7z9X2S5afa?dl=0","Чихладзе")</f>
        <v>Чихладзе</v>
      </c>
      <c r="B80" s="5" t="s">
        <v>45</v>
      </c>
      <c r="C80" s="5" t="s">
        <v>46</v>
      </c>
      <c r="D80" s="6">
        <v>38125</v>
      </c>
      <c r="E80" s="5">
        <v>9</v>
      </c>
      <c r="F80" s="5">
        <v>7</v>
      </c>
      <c r="G80" s="5">
        <v>3</v>
      </c>
      <c r="H80" s="5">
        <v>2</v>
      </c>
      <c r="I80" s="5">
        <v>6</v>
      </c>
      <c r="J80" s="5">
        <v>3</v>
      </c>
      <c r="K80" s="7">
        <f t="shared" ref="K80:K86" si="3">SUM(F80:J80)</f>
        <v>21</v>
      </c>
      <c r="L80" s="8"/>
    </row>
    <row r="81" spans="1:12" ht="13.2" x14ac:dyDescent="0.25">
      <c r="A81" s="4" t="s">
        <v>86</v>
      </c>
      <c r="B81" s="5" t="s">
        <v>11</v>
      </c>
      <c r="C81" s="5" t="s">
        <v>87</v>
      </c>
      <c r="D81" s="6">
        <v>38104</v>
      </c>
      <c r="E81" s="5">
        <v>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7">
        <f t="shared" si="3"/>
        <v>0</v>
      </c>
      <c r="L81" s="8"/>
    </row>
    <row r="82" spans="1:12" ht="13.2" x14ac:dyDescent="0.25">
      <c r="A82" s="4" t="s">
        <v>88</v>
      </c>
      <c r="B82" s="5" t="s">
        <v>71</v>
      </c>
      <c r="C82" s="5" t="s">
        <v>48</v>
      </c>
      <c r="D82" s="6">
        <v>38198</v>
      </c>
      <c r="E82" s="5">
        <v>9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7">
        <f t="shared" si="3"/>
        <v>0</v>
      </c>
      <c r="L82" s="8"/>
    </row>
    <row r="83" spans="1:12" ht="13.2" x14ac:dyDescent="0.25">
      <c r="A83" s="4" t="s">
        <v>89</v>
      </c>
      <c r="B83" s="5" t="s">
        <v>49</v>
      </c>
      <c r="C83" s="5" t="s">
        <v>12</v>
      </c>
      <c r="D83" s="6">
        <v>38111</v>
      </c>
      <c r="E83" s="5">
        <v>9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7">
        <f t="shared" si="3"/>
        <v>0</v>
      </c>
      <c r="L83" s="8"/>
    </row>
    <row r="84" spans="1:12" ht="13.2" x14ac:dyDescent="0.25">
      <c r="A84" s="4" t="s">
        <v>163</v>
      </c>
      <c r="B84" s="5" t="s">
        <v>164</v>
      </c>
      <c r="C84" s="5" t="s">
        <v>46</v>
      </c>
      <c r="D84" s="6">
        <v>38327</v>
      </c>
      <c r="E84" s="5">
        <v>9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7">
        <f t="shared" si="3"/>
        <v>0</v>
      </c>
      <c r="L84" s="8"/>
    </row>
    <row r="85" spans="1:12" ht="13.2" x14ac:dyDescent="0.25">
      <c r="A85" s="4" t="str">
        <f>HYPERLINK("https://www.dropbox.com/sh/z4b20gusfr33g65/AADwcmBpEYRJqg3TJqcBtA0pa?dl=0","Шушакова")</f>
        <v>Шушакова</v>
      </c>
      <c r="B85" s="5" t="s">
        <v>30</v>
      </c>
      <c r="C85" s="5" t="s">
        <v>31</v>
      </c>
      <c r="D85" s="6">
        <v>37943</v>
      </c>
      <c r="E85" s="5">
        <v>9</v>
      </c>
      <c r="F85" s="5">
        <v>7</v>
      </c>
      <c r="G85" s="5">
        <v>7</v>
      </c>
      <c r="H85" s="5">
        <v>3</v>
      </c>
      <c r="I85" s="5">
        <v>7</v>
      </c>
      <c r="J85" s="5">
        <v>0</v>
      </c>
      <c r="K85" s="7">
        <f t="shared" si="3"/>
        <v>24</v>
      </c>
      <c r="L85" s="5" t="s">
        <v>23</v>
      </c>
    </row>
    <row r="86" spans="1:12" ht="13.2" x14ac:dyDescent="0.25">
      <c r="A86" s="4" t="s">
        <v>90</v>
      </c>
      <c r="B86" s="5" t="s">
        <v>7</v>
      </c>
      <c r="C86" s="5" t="s">
        <v>91</v>
      </c>
      <c r="D86" s="6">
        <v>38007</v>
      </c>
      <c r="E86" s="5">
        <v>9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7">
        <f t="shared" si="3"/>
        <v>0</v>
      </c>
      <c r="L86" s="8"/>
    </row>
    <row r="87" spans="1:12" ht="13.2" x14ac:dyDescent="0.25">
      <c r="A87" s="4"/>
      <c r="B87" s="5"/>
      <c r="C87" s="5"/>
      <c r="D87" s="6"/>
      <c r="E87" s="5"/>
      <c r="F87" s="5"/>
      <c r="G87" s="5"/>
      <c r="H87" s="5"/>
      <c r="I87" s="5"/>
      <c r="J87" s="5"/>
      <c r="K87" s="7"/>
      <c r="L87" s="8"/>
    </row>
    <row r="88" spans="1:12" ht="13.2" x14ac:dyDescent="0.25">
      <c r="A88" s="4" t="str">
        <f>HYPERLINK("https://www.dropbox.com/sh/6hlmil6ry8sf373/AADzQZqMAOAySlvTpFls0wRXa?dl=0","Алмазов")</f>
        <v>Алмазов</v>
      </c>
      <c r="B88" s="5" t="s">
        <v>63</v>
      </c>
      <c r="C88" s="5" t="s">
        <v>51</v>
      </c>
      <c r="D88" s="6">
        <v>37880</v>
      </c>
      <c r="E88" s="5">
        <v>10</v>
      </c>
      <c r="F88" s="5">
        <v>7</v>
      </c>
      <c r="G88" s="5">
        <v>6</v>
      </c>
      <c r="H88" s="5">
        <v>2</v>
      </c>
      <c r="I88" s="5">
        <v>2</v>
      </c>
      <c r="J88" s="5">
        <v>4</v>
      </c>
      <c r="K88" s="7">
        <f t="shared" ref="K88:K104" si="4">SUM(F88:J88)</f>
        <v>21</v>
      </c>
      <c r="L88" s="5" t="s">
        <v>23</v>
      </c>
    </row>
    <row r="89" spans="1:12" ht="13.2" x14ac:dyDescent="0.25">
      <c r="A89" s="4" t="str">
        <f>HYPERLINK("https://www.dropbox.com/sh/04sq5ny2xui909h/AADCJyRIFPHd2seqJqsTa9FBa?dl=0","Ашабоков")</f>
        <v>Ашабоков</v>
      </c>
      <c r="B89" s="5" t="s">
        <v>49</v>
      </c>
      <c r="C89" s="5" t="s">
        <v>133</v>
      </c>
      <c r="D89" s="6">
        <v>37901</v>
      </c>
      <c r="E89" s="5">
        <v>10</v>
      </c>
      <c r="F89" s="5">
        <v>7</v>
      </c>
      <c r="G89" s="5">
        <v>7</v>
      </c>
      <c r="H89" s="5">
        <v>7</v>
      </c>
      <c r="I89" s="5">
        <v>5</v>
      </c>
      <c r="J89" s="5">
        <v>7</v>
      </c>
      <c r="K89" s="7">
        <f t="shared" si="4"/>
        <v>33</v>
      </c>
      <c r="L89" s="5" t="s">
        <v>4</v>
      </c>
    </row>
    <row r="90" spans="1:12" ht="13.2" x14ac:dyDescent="0.25">
      <c r="A90" s="4" t="str">
        <f>HYPERLINK("https://www.dropbox.com/sh/1amy28yhruohmer/AADrCL3kqVmcJM-HEDN_oJMIa?dl=0","Барнась")</f>
        <v>Барнась</v>
      </c>
      <c r="B90" s="5" t="s">
        <v>134</v>
      </c>
      <c r="C90" s="5" t="s">
        <v>135</v>
      </c>
      <c r="D90" s="6">
        <v>37617</v>
      </c>
      <c r="E90" s="5">
        <v>10</v>
      </c>
      <c r="F90" s="5">
        <v>7</v>
      </c>
      <c r="G90" s="5">
        <v>0</v>
      </c>
      <c r="H90" s="5">
        <v>4</v>
      </c>
      <c r="I90" s="5">
        <v>7</v>
      </c>
      <c r="J90" s="5">
        <v>0</v>
      </c>
      <c r="K90" s="7">
        <f t="shared" si="4"/>
        <v>18</v>
      </c>
      <c r="L90" s="8"/>
    </row>
    <row r="91" spans="1:12" ht="13.2" x14ac:dyDescent="0.25">
      <c r="A91" s="4" t="str">
        <f>HYPERLINK("https://www.dropbox.com/sh/s52u88vyxwysrem/AAB-FULgppsDUBvd7ceLA8tWa?dl=0","Бочков")</f>
        <v>Бочков</v>
      </c>
      <c r="B91" s="5" t="s">
        <v>9</v>
      </c>
      <c r="C91" s="5" t="s">
        <v>18</v>
      </c>
      <c r="D91" s="6">
        <v>37835</v>
      </c>
      <c r="E91" s="5">
        <v>10</v>
      </c>
      <c r="F91" s="5">
        <v>7</v>
      </c>
      <c r="G91" s="5">
        <v>6</v>
      </c>
      <c r="H91" s="5">
        <v>4</v>
      </c>
      <c r="I91" s="5">
        <v>0</v>
      </c>
      <c r="J91" s="5">
        <v>0</v>
      </c>
      <c r="K91" s="7">
        <f t="shared" si="4"/>
        <v>17</v>
      </c>
      <c r="L91" s="8"/>
    </row>
    <row r="92" spans="1:12" ht="13.2" x14ac:dyDescent="0.25">
      <c r="A92" s="4" t="str">
        <f>HYPERLINK("https://www.dropbox.com/sh/jbtqn6b0u7t1uvv/AACKPCsgVLpCQ7LY9zSX-6Fpa?dl=0","Волков")</f>
        <v>Волков</v>
      </c>
      <c r="B92" s="5" t="s">
        <v>34</v>
      </c>
      <c r="C92" s="5" t="s">
        <v>25</v>
      </c>
      <c r="D92" s="6">
        <v>37733</v>
      </c>
      <c r="E92" s="5">
        <v>10</v>
      </c>
      <c r="F92" s="5">
        <v>7</v>
      </c>
      <c r="G92" s="5">
        <v>6</v>
      </c>
      <c r="H92" s="5">
        <v>1</v>
      </c>
      <c r="I92" s="5">
        <v>2</v>
      </c>
      <c r="J92" s="5">
        <v>2</v>
      </c>
      <c r="K92" s="7">
        <f t="shared" si="4"/>
        <v>18</v>
      </c>
      <c r="L92" s="8"/>
    </row>
    <row r="93" spans="1:12" ht="13.2" x14ac:dyDescent="0.25">
      <c r="A93" s="4" t="str">
        <f>HYPERLINK("https://www.dropbox.com/sh/aq57oem8bqorv8n/AAAyx_zIXvkKs08oaQbUMsYCa?dl=0","Гаджиев")</f>
        <v>Гаджиев</v>
      </c>
      <c r="B93" s="5" t="s">
        <v>129</v>
      </c>
      <c r="C93" s="5" t="s">
        <v>138</v>
      </c>
      <c r="D93" s="6">
        <v>37929</v>
      </c>
      <c r="E93" s="5">
        <v>10</v>
      </c>
      <c r="F93" s="5">
        <v>7</v>
      </c>
      <c r="G93" s="5">
        <v>1</v>
      </c>
      <c r="H93" s="5">
        <v>0</v>
      </c>
      <c r="I93" s="5">
        <v>2</v>
      </c>
      <c r="J93" s="5">
        <v>0</v>
      </c>
      <c r="K93" s="7">
        <f t="shared" si="4"/>
        <v>10</v>
      </c>
      <c r="L93" s="8"/>
    </row>
    <row r="94" spans="1:12" ht="13.2" x14ac:dyDescent="0.25">
      <c r="A94" s="4" t="str">
        <f>HYPERLINK("https://www.dropbox.com/sh/g7pzfcj74f5xpdw/AACeeAATVzqj_vnntxPUBiUma?dl=0","Жиганов")</f>
        <v>Жиганов</v>
      </c>
      <c r="B94" s="5" t="s">
        <v>136</v>
      </c>
      <c r="C94" s="5" t="s">
        <v>62</v>
      </c>
      <c r="D94" s="6">
        <v>37801</v>
      </c>
      <c r="E94" s="5">
        <v>10</v>
      </c>
      <c r="F94" s="5">
        <v>7</v>
      </c>
      <c r="G94" s="5">
        <v>6</v>
      </c>
      <c r="H94" s="5">
        <v>1</v>
      </c>
      <c r="I94" s="5">
        <v>2</v>
      </c>
      <c r="J94" s="5">
        <v>0</v>
      </c>
      <c r="K94" s="7">
        <f t="shared" si="4"/>
        <v>16</v>
      </c>
      <c r="L94" s="8"/>
    </row>
    <row r="95" spans="1:12" ht="13.2" x14ac:dyDescent="0.25">
      <c r="A95" s="4" t="str">
        <f>HYPERLINK("https://www.dropbox.com/sh/kzhrvgdigfg3nth/AACLY8zeeVhtbcgd6pB9p8Gja?dl=0","Исаева")</f>
        <v>Исаева</v>
      </c>
      <c r="B95" s="5" t="s">
        <v>21</v>
      </c>
      <c r="C95" s="5" t="s">
        <v>137</v>
      </c>
      <c r="D95" s="6">
        <v>38173</v>
      </c>
      <c r="E95" s="5">
        <v>10</v>
      </c>
      <c r="F95" s="5">
        <v>7</v>
      </c>
      <c r="G95" s="5">
        <v>6</v>
      </c>
      <c r="H95" s="5">
        <v>1</v>
      </c>
      <c r="I95" s="5">
        <v>0</v>
      </c>
      <c r="J95" s="5">
        <v>0</v>
      </c>
      <c r="K95" s="7">
        <f t="shared" si="4"/>
        <v>14</v>
      </c>
      <c r="L95" s="8"/>
    </row>
    <row r="96" spans="1:12" ht="13.2" x14ac:dyDescent="0.25">
      <c r="A96" s="4" t="str">
        <f>HYPERLINK("https://www.dropbox.com/sh/cxvv4loa5tp3e15/AACtEuptCGNbbHIIvHl4Xd4za?dl=0","Исаева")</f>
        <v>Исаева</v>
      </c>
      <c r="B96" s="5" t="s">
        <v>139</v>
      </c>
      <c r="C96" s="5" t="s">
        <v>137</v>
      </c>
      <c r="D96" s="6">
        <v>38173</v>
      </c>
      <c r="E96" s="5">
        <v>10</v>
      </c>
      <c r="F96" s="5">
        <v>7</v>
      </c>
      <c r="G96" s="5">
        <v>1</v>
      </c>
      <c r="H96" s="5">
        <v>1</v>
      </c>
      <c r="I96" s="5">
        <v>0</v>
      </c>
      <c r="J96" s="5">
        <v>0</v>
      </c>
      <c r="K96" s="7">
        <f t="shared" si="4"/>
        <v>9</v>
      </c>
      <c r="L96" s="8"/>
    </row>
    <row r="97" spans="1:12" ht="13.2" x14ac:dyDescent="0.25">
      <c r="A97" s="4" t="str">
        <f>HYPERLINK("https://www.dropbox.com/sh/zzlmrliesc7u2c6/AACIx2c_nbTT5KZXp1iS4_A1a?dl=0","Исмаилов")</f>
        <v>Исмаилов</v>
      </c>
      <c r="B97" s="5" t="s">
        <v>131</v>
      </c>
      <c r="C97" s="5" t="s">
        <v>132</v>
      </c>
      <c r="D97" s="6">
        <v>37897</v>
      </c>
      <c r="E97" s="5">
        <v>10</v>
      </c>
      <c r="F97" s="5">
        <v>7</v>
      </c>
      <c r="G97" s="5">
        <v>7</v>
      </c>
      <c r="H97" s="5">
        <v>7</v>
      </c>
      <c r="I97" s="5">
        <v>7</v>
      </c>
      <c r="J97" s="5">
        <v>5</v>
      </c>
      <c r="K97" s="7">
        <f t="shared" si="4"/>
        <v>33</v>
      </c>
      <c r="L97" s="5" t="s">
        <v>4</v>
      </c>
    </row>
    <row r="98" spans="1:12" ht="13.2" x14ac:dyDescent="0.25">
      <c r="A98" s="4" t="str">
        <f>HYPERLINK("https://www.dropbox.com/sh/sjw48oesw9hgivo/AACZdO2rOiTcsEhntrfcm_o1a?dl=0","Кошелев")</f>
        <v>Кошелев</v>
      </c>
      <c r="B98" s="5" t="s">
        <v>118</v>
      </c>
      <c r="C98" s="5" t="s">
        <v>74</v>
      </c>
      <c r="D98" s="6">
        <v>37865</v>
      </c>
      <c r="E98" s="5">
        <v>10</v>
      </c>
      <c r="F98" s="5">
        <v>7</v>
      </c>
      <c r="G98" s="5">
        <v>1</v>
      </c>
      <c r="H98" s="5">
        <v>1</v>
      </c>
      <c r="I98" s="5">
        <v>0</v>
      </c>
      <c r="J98" s="5">
        <v>0</v>
      </c>
      <c r="K98" s="7">
        <f t="shared" si="4"/>
        <v>9</v>
      </c>
      <c r="L98" s="8"/>
    </row>
    <row r="99" spans="1:12" ht="13.2" x14ac:dyDescent="0.25">
      <c r="A99" s="4" t="str">
        <f>HYPERLINK("https://www.dropbox.com/sh/qmb17fmwu1fm0hq/AAAwUjzduRpcP9cB6Q7BQNBwa?dl=0","Кузьмин")</f>
        <v>Кузьмин</v>
      </c>
      <c r="B99" s="5" t="s">
        <v>140</v>
      </c>
      <c r="C99" s="5" t="s">
        <v>51</v>
      </c>
      <c r="D99" s="6">
        <v>37694</v>
      </c>
      <c r="E99" s="5">
        <v>10</v>
      </c>
      <c r="F99" s="5">
        <v>7</v>
      </c>
      <c r="G99" s="5">
        <v>1</v>
      </c>
      <c r="H99" s="5">
        <v>0</v>
      </c>
      <c r="I99" s="5">
        <v>0</v>
      </c>
      <c r="J99" s="5">
        <v>0</v>
      </c>
      <c r="K99" s="7">
        <f t="shared" si="4"/>
        <v>8</v>
      </c>
      <c r="L99" s="8"/>
    </row>
    <row r="100" spans="1:12" ht="13.2" x14ac:dyDescent="0.25">
      <c r="A100" s="4" t="str">
        <f>HYPERLINK("https://www.dropbox.com/sh/kd8jxtt4l9joyzm/AADBahvvn66OMFL8fmiIqxBaa?dl=0","Кухаренко")</f>
        <v>Кухаренко</v>
      </c>
      <c r="B100" s="5" t="s">
        <v>47</v>
      </c>
      <c r="C100" s="5" t="s">
        <v>51</v>
      </c>
      <c r="D100" s="6">
        <v>37970</v>
      </c>
      <c r="E100" s="5">
        <v>10</v>
      </c>
      <c r="F100" s="5">
        <v>7</v>
      </c>
      <c r="G100" s="5">
        <v>6</v>
      </c>
      <c r="H100" s="5">
        <v>1</v>
      </c>
      <c r="I100" s="5">
        <v>7</v>
      </c>
      <c r="J100" s="5">
        <v>2</v>
      </c>
      <c r="K100" s="7">
        <f t="shared" si="4"/>
        <v>23</v>
      </c>
      <c r="L100" s="5" t="s">
        <v>23</v>
      </c>
    </row>
    <row r="101" spans="1:12" ht="13.2" x14ac:dyDescent="0.25">
      <c r="A101" s="4" t="s">
        <v>148</v>
      </c>
      <c r="B101" s="5" t="s">
        <v>149</v>
      </c>
      <c r="C101" s="5" t="s">
        <v>150</v>
      </c>
      <c r="D101" s="6">
        <v>37876</v>
      </c>
      <c r="E101" s="5">
        <v>10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7">
        <f t="shared" si="4"/>
        <v>0</v>
      </c>
      <c r="L101" s="8"/>
    </row>
    <row r="102" spans="1:12" ht="13.2" x14ac:dyDescent="0.25">
      <c r="A102" s="4" t="s">
        <v>154</v>
      </c>
      <c r="B102" s="5" t="s">
        <v>155</v>
      </c>
      <c r="C102" s="5" t="s">
        <v>44</v>
      </c>
      <c r="D102" s="6">
        <v>38050</v>
      </c>
      <c r="E102" s="5">
        <v>10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7">
        <f t="shared" si="4"/>
        <v>0</v>
      </c>
      <c r="L102" s="8"/>
    </row>
    <row r="103" spans="1:12" ht="15.75" customHeight="1" x14ac:dyDescent="0.25">
      <c r="A103" s="4" t="s">
        <v>156</v>
      </c>
      <c r="B103" s="5" t="s">
        <v>147</v>
      </c>
      <c r="C103" s="5" t="s">
        <v>157</v>
      </c>
      <c r="D103" s="6">
        <v>37952</v>
      </c>
      <c r="E103" s="5">
        <v>10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7">
        <f t="shared" si="4"/>
        <v>0</v>
      </c>
      <c r="L103" s="8"/>
    </row>
    <row r="104" spans="1:12" ht="15.75" customHeight="1" x14ac:dyDescent="0.25">
      <c r="A104" s="4" t="s">
        <v>158</v>
      </c>
      <c r="B104" s="5" t="s">
        <v>159</v>
      </c>
      <c r="C104" s="5" t="s">
        <v>160</v>
      </c>
      <c r="D104" s="6">
        <v>37600</v>
      </c>
      <c r="E104" s="5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7">
        <f t="shared" si="4"/>
        <v>0</v>
      </c>
      <c r="L104" s="8"/>
    </row>
    <row r="107" spans="1:12" s="12" customFormat="1" ht="13.2" x14ac:dyDescent="0.25">
      <c r="A107" s="12" t="s">
        <v>171</v>
      </c>
      <c r="C107" s="12" t="s">
        <v>172</v>
      </c>
      <c r="F107" s="12" t="s">
        <v>173</v>
      </c>
    </row>
  </sheetData>
  <sortState ref="A3:L104">
    <sortCondition ref="E3:E104"/>
    <sortCondition ref="A3:A104"/>
  </sortState>
  <pageMargins left="0.23622047244094491" right="0.23622047244094491" top="0.15748031496062992" bottom="0.15748031496062992" header="0" footer="0"/>
  <pageSetup paperSize="9" orientation="landscape" r:id="rId1"/>
  <rowBreaks count="1" manualBreakCount="1">
    <brk id="8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2020-05-07T16:50:27Z</dcterms:created>
  <dcterms:modified xsi:type="dcterms:W3CDTF">2020-05-07T21:12:08Z</dcterms:modified>
</cp:coreProperties>
</file>