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<sst xmlns="http://schemas.openxmlformats.org/spreadsheetml/2006/main" count="1769" uniqueCount="181">
  <si>
    <t>Задание 3</t>
  </si>
  <si>
    <t>Задание 2</t>
  </si>
  <si>
    <t>Задание 1</t>
  </si>
  <si>
    <t>№</t>
  </si>
  <si>
    <t>Фамилия</t>
  </si>
  <si>
    <t>Имя</t>
  </si>
  <si>
    <t>Тест (да-нет)</t>
  </si>
  <si>
    <t>Тест</t>
  </si>
  <si>
    <t>Уровень к.р.</t>
  </si>
  <si>
    <t>Итого</t>
  </si>
  <si>
    <t>Итого из 100</t>
  </si>
  <si>
    <t>Всего 3 задание</t>
  </si>
  <si>
    <t>Всего из 100</t>
  </si>
  <si>
    <t>Всего 2 задание</t>
  </si>
  <si>
    <t>Всего 1 задание</t>
  </si>
  <si>
    <t>максимум</t>
  </si>
  <si>
    <t>углубленный</t>
  </si>
  <si>
    <t>основной</t>
  </si>
  <si>
    <t>нет</t>
  </si>
  <si>
    <t>Авдеева</t>
  </si>
  <si>
    <t>Татьяна</t>
  </si>
  <si>
    <t>Алексеев</t>
  </si>
  <si>
    <t>Андрей</t>
  </si>
  <si>
    <t>10,00</t>
  </si>
  <si>
    <t>работа идентична работе Хохлова Руслана, поэтому итоговые оценки разделены пополам</t>
  </si>
  <si>
    <t>Артемьева</t>
  </si>
  <si>
    <t>Алиса</t>
  </si>
  <si>
    <t>7,78</t>
  </si>
  <si>
    <t>Астраханцев</t>
  </si>
  <si>
    <t>Роман</t>
  </si>
  <si>
    <t>8,89</t>
  </si>
  <si>
    <t>Бакланова</t>
  </si>
  <si>
    <t>Анастасия</t>
  </si>
  <si>
    <t>0</t>
  </si>
  <si>
    <t>Батырев</t>
  </si>
  <si>
    <t>Илья</t>
  </si>
  <si>
    <t>Бахарева</t>
  </si>
  <si>
    <t>Дарья</t>
  </si>
  <si>
    <t>Башун</t>
  </si>
  <si>
    <t>Евгений</t>
  </si>
  <si>
    <t>Белоусова</t>
  </si>
  <si>
    <t>Евгения</t>
  </si>
  <si>
    <t>Бетрозова</t>
  </si>
  <si>
    <t>Берта</t>
  </si>
  <si>
    <t>Бочкарев</t>
  </si>
  <si>
    <t>Волков</t>
  </si>
  <si>
    <t>Егор</t>
  </si>
  <si>
    <t>Гнучев</t>
  </si>
  <si>
    <t>Яков</t>
  </si>
  <si>
    <t>6,67</t>
  </si>
  <si>
    <t>Горбунов</t>
  </si>
  <si>
    <t>Данилин</t>
  </si>
  <si>
    <t>Дмитрий</t>
  </si>
  <si>
    <t>Данилов</t>
  </si>
  <si>
    <t>Милан</t>
  </si>
  <si>
    <t>Дятчина</t>
  </si>
  <si>
    <t>Ермолаев</t>
  </si>
  <si>
    <t>Михаил</t>
  </si>
  <si>
    <t>Жарикова</t>
  </si>
  <si>
    <t>Василиса</t>
  </si>
  <si>
    <t>Каратаев</t>
  </si>
  <si>
    <t>Олег</t>
  </si>
  <si>
    <t>Кобец</t>
  </si>
  <si>
    <t>Кожевников</t>
  </si>
  <si>
    <t>Кожевникова</t>
  </si>
  <si>
    <t>Яна</t>
  </si>
  <si>
    <t>Козлов</t>
  </si>
  <si>
    <t>Макарий</t>
  </si>
  <si>
    <t>Кондратьев</t>
  </si>
  <si>
    <t>Константин</t>
  </si>
  <si>
    <t>Костенко</t>
  </si>
  <si>
    <t>Никита</t>
  </si>
  <si>
    <t>Красовская</t>
  </si>
  <si>
    <t>Кудрявцева</t>
  </si>
  <si>
    <t>Соня</t>
  </si>
  <si>
    <t>Кузнецов</t>
  </si>
  <si>
    <t>Степан</t>
  </si>
  <si>
    <t>Левин</t>
  </si>
  <si>
    <t>Лев</t>
  </si>
  <si>
    <t>Леденева</t>
  </si>
  <si>
    <t>Елена</t>
  </si>
  <si>
    <t>Леонтьев</t>
  </si>
  <si>
    <t>Николай</t>
  </si>
  <si>
    <t>Логинова</t>
  </si>
  <si>
    <t>Юлиана</t>
  </si>
  <si>
    <t>Лукьянова</t>
  </si>
  <si>
    <t>Анна</t>
  </si>
  <si>
    <t>Любарский</t>
  </si>
  <si>
    <t>Максим</t>
  </si>
  <si>
    <t xml:space="preserve">основной </t>
  </si>
  <si>
    <t>Макоев</t>
  </si>
  <si>
    <t>Турмец</t>
  </si>
  <si>
    <t>Маланчук</t>
  </si>
  <si>
    <t>Малиновский</t>
  </si>
  <si>
    <t>Георгий</t>
  </si>
  <si>
    <t>Мануйленко</t>
  </si>
  <si>
    <t>Михайлов</t>
  </si>
  <si>
    <t>Матвей</t>
  </si>
  <si>
    <t>Молчанова</t>
  </si>
  <si>
    <t>Муравьев</t>
  </si>
  <si>
    <t>Вячеслав</t>
  </si>
  <si>
    <t>Назарова</t>
  </si>
  <si>
    <t>Екатерина</t>
  </si>
  <si>
    <t>Овчинников</t>
  </si>
  <si>
    <t>Онищенко</t>
  </si>
  <si>
    <t>Онойко</t>
  </si>
  <si>
    <t>Мария</t>
  </si>
  <si>
    <t>Осипов</t>
  </si>
  <si>
    <t>Артем</t>
  </si>
  <si>
    <t>Павлов</t>
  </si>
  <si>
    <t>Сергей</t>
  </si>
  <si>
    <t>Павлова</t>
  </si>
  <si>
    <t>Ксения</t>
  </si>
  <si>
    <t>Полищук</t>
  </si>
  <si>
    <t>Денис</t>
  </si>
  <si>
    <t>Потапов</t>
  </si>
  <si>
    <t>Рачек</t>
  </si>
  <si>
    <t>Риве</t>
  </si>
  <si>
    <t>Алина</t>
  </si>
  <si>
    <t>Румянцева</t>
  </si>
  <si>
    <t>Рябова</t>
  </si>
  <si>
    <t>Савина</t>
  </si>
  <si>
    <t>Соколов</t>
  </si>
  <si>
    <t>Соколова</t>
  </si>
  <si>
    <t>Сомкина</t>
  </si>
  <si>
    <t>Стародубова</t>
  </si>
  <si>
    <t>Старых</t>
  </si>
  <si>
    <t>Степанова</t>
  </si>
  <si>
    <t>Тапкинова</t>
  </si>
  <si>
    <t>Алтея</t>
  </si>
  <si>
    <t>Татаринова</t>
  </si>
  <si>
    <t>Надежда</t>
  </si>
  <si>
    <t>Тищенко</t>
  </si>
  <si>
    <t>5,56</t>
  </si>
  <si>
    <t>Элина</t>
  </si>
  <si>
    <t>Хохлов</t>
  </si>
  <si>
    <t>Руслан</t>
  </si>
  <si>
    <t>работа идентична работе Алексеева Андрея поэтому итоговые оценки разделены пополам</t>
  </si>
  <si>
    <t>Худяков</t>
  </si>
  <si>
    <t>Александр</t>
  </si>
  <si>
    <t>Цикоридзе</t>
  </si>
  <si>
    <t>Чабин</t>
  </si>
  <si>
    <t>Иван</t>
  </si>
  <si>
    <t>Черемухина</t>
  </si>
  <si>
    <t>Шакирзянова</t>
  </si>
  <si>
    <t>Эльвира</t>
  </si>
  <si>
    <t>Шамышева</t>
  </si>
  <si>
    <t>Шандронов</t>
  </si>
  <si>
    <t>Глеб</t>
  </si>
  <si>
    <t>Шахиди</t>
  </si>
  <si>
    <t>Анвар</t>
  </si>
  <si>
    <t>Щеткина</t>
  </si>
  <si>
    <t>Ященко</t>
  </si>
  <si>
    <t>Тимур</t>
  </si>
  <si>
    <t>да</t>
  </si>
  <si>
    <t>Задание 4</t>
  </si>
  <si>
    <t>8,33</t>
  </si>
  <si>
    <t>8,75</t>
  </si>
  <si>
    <t>7,50</t>
  </si>
  <si>
    <t>5,00</t>
  </si>
  <si>
    <t>3,75</t>
  </si>
  <si>
    <t>6,25</t>
  </si>
  <si>
    <t>Всего 5 задание</t>
  </si>
  <si>
    <t>Всего 4 задание</t>
  </si>
  <si>
    <t>Задание 5</t>
  </si>
  <si>
    <t>Задание 6</t>
  </si>
  <si>
    <t>Всего 6 задание</t>
  </si>
  <si>
    <t>8,00</t>
  </si>
  <si>
    <t>6,00</t>
  </si>
  <si>
    <t>Тип итоговой оценки</t>
  </si>
  <si>
    <t>лучший</t>
  </si>
  <si>
    <t>основной (2)</t>
  </si>
  <si>
    <t>углубленный(2)</t>
  </si>
  <si>
    <t>лучший (основной)</t>
  </si>
  <si>
    <t>лучший (смесь)</t>
  </si>
  <si>
    <t>углубленный (2)</t>
  </si>
  <si>
    <t>Итоговая оценка (из 100) за 1-6</t>
  </si>
  <si>
    <t>Сумма баллов за 1-6</t>
  </si>
  <si>
    <t>углубленный (1)</t>
  </si>
  <si>
    <t>основной (1)</t>
  </si>
  <si>
    <t>лучший (углубленный)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</si>
</sst>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1" fontId="19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 wrapText="1"/>
    </xf>
    <xf numFmtId="1" fontId="19" fillId="0" borderId="10" xfId="0" applyNumberFormat="1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1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13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0" sqref="E10"/>
    </sheetView>
  </sheetViews>
  <sheetFormatPr defaultColWidth="9.140625" defaultRowHeight="15"/>
  <cols>
    <col min="1" max="1" width="9.140625" style="1" customWidth="1"/>
    <col min="2" max="2" width="18.421875" style="1" customWidth="1"/>
    <col min="3" max="3" width="13.421875" style="1" customWidth="1"/>
    <col min="4" max="4" width="20.7109375" style="1" customWidth="1"/>
    <col min="5" max="5" width="10.140625" style="2" customWidth="1"/>
    <col min="6" max="6" width="7.421875" style="1" customWidth="1"/>
    <col min="7" max="7" width="12.00390625" style="1" customWidth="1"/>
    <col min="8" max="8" width="9.140625" style="1" customWidth="1"/>
    <col min="9" max="9" width="13.00390625" style="1" customWidth="1"/>
    <col min="10" max="16" width="6.140625" style="1" customWidth="1"/>
    <col min="17" max="17" width="6.00390625" style="1" customWidth="1"/>
    <col min="18" max="18" width="7.00390625" style="1" customWidth="1"/>
    <col min="19" max="19" width="8.421875" style="1" customWidth="1"/>
    <col min="20" max="20" width="7.140625" style="1" customWidth="1"/>
    <col min="21" max="21" width="13.421875" style="1" customWidth="1"/>
    <col min="22" max="22" width="12.00390625" style="1" customWidth="1"/>
    <col min="23" max="23" width="9.140625" style="1" customWidth="1"/>
    <col min="24" max="24" width="13.00390625" style="1" customWidth="1"/>
    <col min="25" max="31" width="6.140625" style="1" customWidth="1"/>
    <col min="32" max="32" width="6.00390625" style="1" customWidth="1"/>
    <col min="33" max="33" width="7.00390625" style="1" customWidth="1"/>
    <col min="34" max="34" width="8.421875" style="1" customWidth="1"/>
    <col min="35" max="35" width="7.140625" style="1" customWidth="1"/>
    <col min="36" max="36" width="13.421875" style="1" customWidth="1"/>
    <col min="37" max="37" width="12.00390625" style="1" customWidth="1"/>
    <col min="38" max="38" width="9.140625" style="1" customWidth="1"/>
    <col min="39" max="39" width="13.00390625" style="1" customWidth="1"/>
    <col min="40" max="46" width="6.140625" style="1" customWidth="1"/>
    <col min="47" max="47" width="6.00390625" style="1" customWidth="1"/>
    <col min="48" max="48" width="7.00390625" style="1" customWidth="1"/>
    <col min="49" max="49" width="8.421875" style="1" customWidth="1"/>
    <col min="50" max="50" width="7.140625" style="1" customWidth="1"/>
    <col min="51" max="51" width="9.140625" style="1" customWidth="1"/>
    <col min="52" max="52" width="12.00390625" style="1" customWidth="1"/>
    <col min="53" max="53" width="9.140625" style="1" customWidth="1"/>
    <col min="54" max="54" width="13.00390625" style="1" customWidth="1"/>
    <col min="55" max="61" width="6.140625" style="1" customWidth="1"/>
    <col min="62" max="62" width="6.00390625" style="1" customWidth="1"/>
    <col min="63" max="63" width="7.00390625" style="1" customWidth="1"/>
    <col min="64" max="64" width="8.421875" style="1" customWidth="1"/>
    <col min="65" max="65" width="7.140625" style="1" customWidth="1"/>
    <col min="66" max="66" width="9.140625" style="1" customWidth="1"/>
    <col min="67" max="67" width="12.00390625" style="1" customWidth="1"/>
    <col min="68" max="68" width="9.140625" style="1" customWidth="1"/>
    <col min="69" max="69" width="13.00390625" style="1" customWidth="1"/>
    <col min="70" max="76" width="6.140625" style="1" customWidth="1"/>
    <col min="77" max="77" width="6.00390625" style="1" customWidth="1"/>
    <col min="78" max="78" width="7.00390625" style="1" customWidth="1"/>
    <col min="79" max="79" width="8.421875" style="1" customWidth="1"/>
    <col min="80" max="80" width="7.140625" style="1" customWidth="1"/>
    <col min="81" max="81" width="9.140625" style="1" customWidth="1"/>
    <col min="82" max="82" width="12.57421875" style="1" customWidth="1"/>
    <col min="83" max="90" width="9.140625" style="1" customWidth="1"/>
    <col min="91" max="91" width="8.00390625" style="1" customWidth="1"/>
    <col min="92" max="92" width="8.8515625" style="1" customWidth="1"/>
    <col min="93" max="93" width="6.8515625" style="1" customWidth="1"/>
    <col min="94" max="16384" width="9.140625" style="1" customWidth="1"/>
  </cols>
  <sheetData>
    <row r="1" spans="7:82" ht="15">
      <c r="G1" s="3" t="s">
        <v>165</v>
      </c>
      <c r="V1" s="3" t="s">
        <v>164</v>
      </c>
      <c r="AK1" s="3" t="s">
        <v>155</v>
      </c>
      <c r="AZ1" s="3" t="s">
        <v>0</v>
      </c>
      <c r="BO1" s="3" t="s">
        <v>1</v>
      </c>
      <c r="CD1" s="3" t="s">
        <v>2</v>
      </c>
    </row>
    <row r="2" spans="1:93" s="6" customFormat="1" ht="67.5" customHeight="1">
      <c r="A2" s="4" t="s">
        <v>3</v>
      </c>
      <c r="B2" s="4" t="s">
        <v>4</v>
      </c>
      <c r="C2" s="4" t="s">
        <v>5</v>
      </c>
      <c r="D2" s="4" t="s">
        <v>169</v>
      </c>
      <c r="E2" s="5" t="s">
        <v>176</v>
      </c>
      <c r="F2" s="4" t="s">
        <v>177</v>
      </c>
      <c r="G2" s="4" t="s">
        <v>6</v>
      </c>
      <c r="H2" s="4" t="s">
        <v>7</v>
      </c>
      <c r="I2" s="4" t="s">
        <v>8</v>
      </c>
      <c r="J2" s="4">
        <v>1</v>
      </c>
      <c r="K2" s="4">
        <v>2</v>
      </c>
      <c r="L2" s="4">
        <v>3</v>
      </c>
      <c r="M2" s="4">
        <v>4</v>
      </c>
      <c r="N2" s="4">
        <v>5</v>
      </c>
      <c r="O2" s="4">
        <v>6</v>
      </c>
      <c r="P2" s="4">
        <v>7</v>
      </c>
      <c r="Q2" s="4" t="s">
        <v>9</v>
      </c>
      <c r="R2" s="4" t="s">
        <v>10</v>
      </c>
      <c r="S2" s="4" t="s">
        <v>166</v>
      </c>
      <c r="T2" s="4" t="s">
        <v>12</v>
      </c>
      <c r="U2" s="4"/>
      <c r="V2" s="4" t="s">
        <v>6</v>
      </c>
      <c r="W2" s="4" t="s">
        <v>7</v>
      </c>
      <c r="X2" s="4" t="s">
        <v>8</v>
      </c>
      <c r="Y2" s="4">
        <v>1</v>
      </c>
      <c r="Z2" s="4">
        <v>2</v>
      </c>
      <c r="AA2" s="4">
        <v>3</v>
      </c>
      <c r="AB2" s="4">
        <v>4</v>
      </c>
      <c r="AC2" s="4">
        <v>5</v>
      </c>
      <c r="AD2" s="4">
        <v>6</v>
      </c>
      <c r="AE2" s="4">
        <v>7</v>
      </c>
      <c r="AF2" s="4" t="s">
        <v>9</v>
      </c>
      <c r="AG2" s="4" t="s">
        <v>10</v>
      </c>
      <c r="AH2" s="4" t="s">
        <v>162</v>
      </c>
      <c r="AI2" s="4" t="s">
        <v>12</v>
      </c>
      <c r="AJ2" s="4"/>
      <c r="AK2" s="4" t="s">
        <v>6</v>
      </c>
      <c r="AL2" s="4" t="s">
        <v>7</v>
      </c>
      <c r="AM2" s="4" t="s">
        <v>8</v>
      </c>
      <c r="AN2" s="4">
        <v>1</v>
      </c>
      <c r="AO2" s="4">
        <v>2</v>
      </c>
      <c r="AP2" s="4">
        <v>3</v>
      </c>
      <c r="AQ2" s="4">
        <v>4</v>
      </c>
      <c r="AR2" s="4">
        <v>5</v>
      </c>
      <c r="AS2" s="4">
        <v>6</v>
      </c>
      <c r="AT2" s="4">
        <v>7</v>
      </c>
      <c r="AU2" s="4" t="s">
        <v>9</v>
      </c>
      <c r="AV2" s="4" t="s">
        <v>10</v>
      </c>
      <c r="AW2" s="4" t="s">
        <v>163</v>
      </c>
      <c r="AX2" s="4" t="s">
        <v>12</v>
      </c>
      <c r="AY2" s="4"/>
      <c r="AZ2" s="4" t="s">
        <v>6</v>
      </c>
      <c r="BA2" s="4" t="s">
        <v>7</v>
      </c>
      <c r="BB2" s="4" t="s">
        <v>8</v>
      </c>
      <c r="BC2" s="4">
        <v>1</v>
      </c>
      <c r="BD2" s="4">
        <v>2</v>
      </c>
      <c r="BE2" s="4">
        <v>3</v>
      </c>
      <c r="BF2" s="4">
        <v>4</v>
      </c>
      <c r="BG2" s="4">
        <v>5</v>
      </c>
      <c r="BH2" s="4">
        <v>6</v>
      </c>
      <c r="BI2" s="4">
        <v>7</v>
      </c>
      <c r="BJ2" s="4" t="s">
        <v>9</v>
      </c>
      <c r="BK2" s="4" t="s">
        <v>10</v>
      </c>
      <c r="BL2" s="4" t="s">
        <v>11</v>
      </c>
      <c r="BM2" s="4" t="s">
        <v>12</v>
      </c>
      <c r="BN2" s="4"/>
      <c r="BO2" s="4" t="s">
        <v>6</v>
      </c>
      <c r="BP2" s="4" t="s">
        <v>7</v>
      </c>
      <c r="BQ2" s="4" t="s">
        <v>8</v>
      </c>
      <c r="BR2" s="4">
        <v>1</v>
      </c>
      <c r="BS2" s="4">
        <v>2</v>
      </c>
      <c r="BT2" s="4">
        <v>3</v>
      </c>
      <c r="BU2" s="4">
        <v>4</v>
      </c>
      <c r="BV2" s="4">
        <v>5</v>
      </c>
      <c r="BW2" s="4">
        <v>6</v>
      </c>
      <c r="BX2" s="4">
        <v>7</v>
      </c>
      <c r="BY2" s="4" t="s">
        <v>9</v>
      </c>
      <c r="BZ2" s="4" t="s">
        <v>10</v>
      </c>
      <c r="CA2" s="4" t="s">
        <v>13</v>
      </c>
      <c r="CB2" s="4" t="s">
        <v>12</v>
      </c>
      <c r="CC2" s="4"/>
      <c r="CD2" s="4" t="s">
        <v>6</v>
      </c>
      <c r="CE2" s="4" t="s">
        <v>7</v>
      </c>
      <c r="CF2" s="4">
        <v>1</v>
      </c>
      <c r="CG2" s="4">
        <v>2</v>
      </c>
      <c r="CH2" s="4">
        <v>3</v>
      </c>
      <c r="CI2" s="4">
        <v>4</v>
      </c>
      <c r="CJ2" s="4">
        <v>5</v>
      </c>
      <c r="CK2" s="4">
        <v>6</v>
      </c>
      <c r="CL2" s="4" t="s">
        <v>9</v>
      </c>
      <c r="CM2" s="4" t="s">
        <v>10</v>
      </c>
      <c r="CN2" s="4" t="s">
        <v>14</v>
      </c>
      <c r="CO2" s="4" t="s">
        <v>12</v>
      </c>
    </row>
    <row r="3" spans="1:93" ht="15">
      <c r="A3" s="7"/>
      <c r="B3" s="8" t="s">
        <v>15</v>
      </c>
      <c r="C3" s="7"/>
      <c r="D3" s="7"/>
      <c r="E3" s="9">
        <f>F3/6</f>
        <v>100</v>
      </c>
      <c r="F3" s="7">
        <f>T3+AI3+AX3+BM3+CB3+CO3</f>
        <v>600</v>
      </c>
      <c r="G3" s="7"/>
      <c r="H3" s="7">
        <v>10</v>
      </c>
      <c r="I3" s="8" t="s">
        <v>16</v>
      </c>
      <c r="J3" s="7">
        <v>3</v>
      </c>
      <c r="K3" s="7">
        <v>3</v>
      </c>
      <c r="L3" s="7">
        <v>3</v>
      </c>
      <c r="M3" s="7">
        <v>3</v>
      </c>
      <c r="N3" s="7">
        <v>4</v>
      </c>
      <c r="O3" s="7">
        <v>4</v>
      </c>
      <c r="P3" s="7">
        <v>4</v>
      </c>
      <c r="Q3" s="7">
        <f>SUM(J3:P3)</f>
        <v>24</v>
      </c>
      <c r="R3" s="7">
        <f>100*Q3/24</f>
        <v>100</v>
      </c>
      <c r="S3" s="7">
        <f>H3+Q3</f>
        <v>34</v>
      </c>
      <c r="T3" s="7">
        <f>100*S3/34</f>
        <v>100</v>
      </c>
      <c r="U3" s="7"/>
      <c r="V3" s="7"/>
      <c r="W3" s="7">
        <v>10</v>
      </c>
      <c r="X3" s="8" t="s">
        <v>16</v>
      </c>
      <c r="Y3" s="7">
        <v>3</v>
      </c>
      <c r="Z3" s="7">
        <v>2</v>
      </c>
      <c r="AA3" s="7">
        <v>6</v>
      </c>
      <c r="AB3" s="7">
        <v>4</v>
      </c>
      <c r="AC3" s="7">
        <v>6</v>
      </c>
      <c r="AD3" s="7">
        <v>4</v>
      </c>
      <c r="AE3" s="7">
        <v>4</v>
      </c>
      <c r="AF3" s="7">
        <f>SUM(Y3:AE3)</f>
        <v>29</v>
      </c>
      <c r="AG3" s="7">
        <f>100*AF3/29</f>
        <v>100</v>
      </c>
      <c r="AH3" s="7">
        <f>W3+AF3</f>
        <v>39</v>
      </c>
      <c r="AI3" s="7">
        <f>100*AH3/39</f>
        <v>100</v>
      </c>
      <c r="AJ3" s="7"/>
      <c r="AK3" s="7"/>
      <c r="AL3" s="7">
        <v>10</v>
      </c>
      <c r="AM3" s="8" t="s">
        <v>16</v>
      </c>
      <c r="AN3" s="7">
        <v>3</v>
      </c>
      <c r="AO3" s="7">
        <v>3</v>
      </c>
      <c r="AP3" s="7">
        <v>3</v>
      </c>
      <c r="AQ3" s="7">
        <v>4</v>
      </c>
      <c r="AR3" s="7">
        <v>4</v>
      </c>
      <c r="AS3" s="7">
        <v>3</v>
      </c>
      <c r="AT3" s="7">
        <v>5</v>
      </c>
      <c r="AU3" s="7">
        <f>SUM(AN3:AT3)</f>
        <v>25</v>
      </c>
      <c r="AV3" s="7">
        <f>100*AU3/25</f>
        <v>100</v>
      </c>
      <c r="AW3" s="7">
        <f>AL3+AU3</f>
        <v>35</v>
      </c>
      <c r="AX3" s="7">
        <f>100*AW3/35</f>
        <v>100</v>
      </c>
      <c r="AY3" s="7"/>
      <c r="AZ3" s="7"/>
      <c r="BA3" s="7">
        <v>10</v>
      </c>
      <c r="BB3" s="8" t="s">
        <v>16</v>
      </c>
      <c r="BC3" s="7">
        <v>3</v>
      </c>
      <c r="BD3" s="7">
        <v>3</v>
      </c>
      <c r="BE3" s="7">
        <v>3</v>
      </c>
      <c r="BF3" s="7">
        <v>4</v>
      </c>
      <c r="BG3" s="7">
        <v>4</v>
      </c>
      <c r="BH3" s="7">
        <v>6</v>
      </c>
      <c r="BI3" s="7">
        <v>5</v>
      </c>
      <c r="BJ3" s="7">
        <f>SUM(BC3:BI3)</f>
        <v>28</v>
      </c>
      <c r="BK3" s="7">
        <f>100*BJ3/28</f>
        <v>100</v>
      </c>
      <c r="BL3" s="7">
        <f>BA3+BJ3</f>
        <v>38</v>
      </c>
      <c r="BM3" s="7">
        <f>100*BL3/38</f>
        <v>100</v>
      </c>
      <c r="BN3" s="7"/>
      <c r="BO3" s="7"/>
      <c r="BP3" s="7">
        <v>10</v>
      </c>
      <c r="BQ3" s="8" t="s">
        <v>16</v>
      </c>
      <c r="BR3" s="7">
        <v>2</v>
      </c>
      <c r="BS3" s="7">
        <v>3</v>
      </c>
      <c r="BT3" s="7">
        <v>2</v>
      </c>
      <c r="BU3" s="7">
        <v>2</v>
      </c>
      <c r="BV3" s="7">
        <v>3</v>
      </c>
      <c r="BW3" s="7">
        <v>4</v>
      </c>
      <c r="BX3" s="7">
        <v>5</v>
      </c>
      <c r="BY3" s="7">
        <f>SUM(BR3:BX3)</f>
        <v>21</v>
      </c>
      <c r="BZ3" s="7">
        <f>100*BY3/21</f>
        <v>100</v>
      </c>
      <c r="CA3" s="7">
        <v>31</v>
      </c>
      <c r="CB3" s="7">
        <v>100</v>
      </c>
      <c r="CC3" s="7"/>
      <c r="CD3" s="7"/>
      <c r="CE3" s="7">
        <v>10</v>
      </c>
      <c r="CF3" s="7">
        <v>2</v>
      </c>
      <c r="CG3" s="7">
        <v>4</v>
      </c>
      <c r="CH3" s="7">
        <v>2</v>
      </c>
      <c r="CI3" s="7">
        <v>4</v>
      </c>
      <c r="CJ3" s="7">
        <v>2</v>
      </c>
      <c r="CK3" s="7">
        <v>5</v>
      </c>
      <c r="CL3" s="7">
        <f>SUM(CF3:CK3)</f>
        <v>19</v>
      </c>
      <c r="CM3" s="7">
        <f>100*CL3/19</f>
        <v>100</v>
      </c>
      <c r="CN3" s="7">
        <f>CE3+CL3</f>
        <v>29</v>
      </c>
      <c r="CO3" s="7">
        <f>100*CN3/29</f>
        <v>100</v>
      </c>
    </row>
    <row r="4" spans="1:93" ht="15">
      <c r="A4" s="7"/>
      <c r="B4" s="8" t="s">
        <v>15</v>
      </c>
      <c r="C4" s="7"/>
      <c r="D4" s="7"/>
      <c r="E4" s="9">
        <f>F4/6</f>
        <v>87.6068376068376</v>
      </c>
      <c r="F4" s="7">
        <f>T4+AI4+AX4+BM4+CB4+CO4</f>
        <v>525.6410256410256</v>
      </c>
      <c r="G4" s="7"/>
      <c r="H4" s="7">
        <v>10</v>
      </c>
      <c r="I4" s="8" t="s">
        <v>17</v>
      </c>
      <c r="J4" s="10">
        <v>3</v>
      </c>
      <c r="K4" s="10">
        <v>2</v>
      </c>
      <c r="L4" s="10">
        <v>4</v>
      </c>
      <c r="M4" s="10">
        <v>3</v>
      </c>
      <c r="N4" s="10">
        <v>4</v>
      </c>
      <c r="O4" s="10">
        <v>4</v>
      </c>
      <c r="P4" s="10">
        <v>4</v>
      </c>
      <c r="Q4" s="10">
        <f>SUM(J4:P4)</f>
        <v>24</v>
      </c>
      <c r="R4" s="7">
        <f>100*Q4/24</f>
        <v>100</v>
      </c>
      <c r="S4" s="7">
        <f>H4+Q4</f>
        <v>34</v>
      </c>
      <c r="T4" s="7">
        <f>100*S4/34</f>
        <v>100</v>
      </c>
      <c r="U4" s="7"/>
      <c r="V4" s="7"/>
      <c r="W4" s="7">
        <v>10</v>
      </c>
      <c r="X4" s="8" t="s">
        <v>17</v>
      </c>
      <c r="Y4" s="7"/>
      <c r="Z4" s="7"/>
      <c r="AA4" s="7"/>
      <c r="AB4" s="7"/>
      <c r="AC4" s="7"/>
      <c r="AD4" s="7"/>
      <c r="AE4" s="7"/>
      <c r="AF4" s="7">
        <f>SUM(Y4:AE4)</f>
        <v>0</v>
      </c>
      <c r="AG4" s="7">
        <f>100*AF4/29</f>
        <v>0</v>
      </c>
      <c r="AH4" s="7">
        <f>W4+AF4</f>
        <v>10</v>
      </c>
      <c r="AI4" s="7">
        <f>100*AH4/39</f>
        <v>25.641025641025642</v>
      </c>
      <c r="AJ4" s="11"/>
      <c r="AK4" s="11"/>
      <c r="AL4" s="7">
        <v>10</v>
      </c>
      <c r="AM4" s="8" t="s">
        <v>17</v>
      </c>
      <c r="AN4" s="7">
        <v>2</v>
      </c>
      <c r="AO4" s="7">
        <v>3</v>
      </c>
      <c r="AP4" s="7">
        <v>3</v>
      </c>
      <c r="AQ4" s="7">
        <v>5</v>
      </c>
      <c r="AR4" s="7">
        <v>3</v>
      </c>
      <c r="AS4" s="7">
        <v>4</v>
      </c>
      <c r="AT4" s="7">
        <v>5</v>
      </c>
      <c r="AU4" s="7">
        <f>SUM(AN4:AT4)</f>
        <v>25</v>
      </c>
      <c r="AV4" s="7">
        <f>100*AU4/25</f>
        <v>100</v>
      </c>
      <c r="AW4" s="7">
        <f>AL4+AU4</f>
        <v>35</v>
      </c>
      <c r="AX4" s="7">
        <f>100*AW4/35</f>
        <v>100</v>
      </c>
      <c r="AY4" s="7"/>
      <c r="AZ4" s="11"/>
      <c r="BA4" s="7">
        <v>10</v>
      </c>
      <c r="BB4" s="8" t="s">
        <v>17</v>
      </c>
      <c r="BC4" s="7">
        <v>2</v>
      </c>
      <c r="BD4" s="7">
        <v>4</v>
      </c>
      <c r="BE4" s="7">
        <v>4</v>
      </c>
      <c r="BF4" s="7">
        <v>4</v>
      </c>
      <c r="BG4" s="7">
        <v>4</v>
      </c>
      <c r="BH4" s="7">
        <v>4</v>
      </c>
      <c r="BI4" s="7">
        <v>0</v>
      </c>
      <c r="BJ4" s="7">
        <f>SUM(BC4:BI4)</f>
        <v>22</v>
      </c>
      <c r="BK4" s="7">
        <f>100*BJ4/22</f>
        <v>100</v>
      </c>
      <c r="BL4" s="7">
        <f>BA4+BJ4</f>
        <v>32</v>
      </c>
      <c r="BM4" s="7">
        <f>100*BL4/32</f>
        <v>100</v>
      </c>
      <c r="BN4" s="7"/>
      <c r="BO4" s="11"/>
      <c r="BP4" s="7">
        <v>10</v>
      </c>
      <c r="BQ4" s="8" t="s">
        <v>17</v>
      </c>
      <c r="BR4" s="7">
        <v>2</v>
      </c>
      <c r="BS4" s="7">
        <v>2</v>
      </c>
      <c r="BT4" s="7">
        <v>4</v>
      </c>
      <c r="BU4" s="7">
        <v>4</v>
      </c>
      <c r="BV4" s="7">
        <v>4</v>
      </c>
      <c r="BW4" s="7">
        <v>2</v>
      </c>
      <c r="BX4" s="7">
        <v>4</v>
      </c>
      <c r="BY4" s="7">
        <v>22</v>
      </c>
      <c r="BZ4" s="7">
        <f>100*BY4/22</f>
        <v>100</v>
      </c>
      <c r="CA4" s="7">
        <f>BP4+BY4</f>
        <v>32</v>
      </c>
      <c r="CB4" s="7">
        <f>100*CA4/32</f>
        <v>100</v>
      </c>
      <c r="CC4" s="7"/>
      <c r="CD4" s="7"/>
      <c r="CE4" s="7">
        <v>10</v>
      </c>
      <c r="CF4" s="7">
        <v>2</v>
      </c>
      <c r="CG4" s="7">
        <v>4</v>
      </c>
      <c r="CH4" s="7">
        <v>2</v>
      </c>
      <c r="CI4" s="7">
        <v>4</v>
      </c>
      <c r="CJ4" s="7">
        <v>2</v>
      </c>
      <c r="CK4" s="7">
        <v>5</v>
      </c>
      <c r="CL4" s="7">
        <f>SUM(CF4:CK4)</f>
        <v>19</v>
      </c>
      <c r="CM4" s="7">
        <f>100*CL4/19</f>
        <v>100</v>
      </c>
      <c r="CN4" s="7">
        <f>CE4+CL4</f>
        <v>29</v>
      </c>
      <c r="CO4" s="7">
        <f>100*CN4/29</f>
        <v>100</v>
      </c>
    </row>
    <row r="5" spans="1:93" ht="15">
      <c r="A5" s="7"/>
      <c r="B5" s="7" t="s">
        <v>19</v>
      </c>
      <c r="C5" s="7" t="s">
        <v>20</v>
      </c>
      <c r="D5" s="7" t="s">
        <v>173</v>
      </c>
      <c r="E5" s="9">
        <f>F5/6</f>
        <v>4.022988505747127</v>
      </c>
      <c r="F5" s="7">
        <f>T5+AI5+AX5+BM5+CB5+CO5</f>
        <v>24.137931034482758</v>
      </c>
      <c r="G5" s="12" t="s">
        <v>18</v>
      </c>
      <c r="H5" s="7"/>
      <c r="I5" s="7" t="s">
        <v>18</v>
      </c>
      <c r="J5" s="7"/>
      <c r="K5" s="7"/>
      <c r="L5" s="7"/>
      <c r="M5" s="7"/>
      <c r="N5" s="7"/>
      <c r="O5" s="7"/>
      <c r="P5" s="7"/>
      <c r="Q5" s="7">
        <f>SUM(J5:P5)</f>
        <v>0</v>
      </c>
      <c r="R5" s="7">
        <f>100*Q5/24</f>
        <v>0</v>
      </c>
      <c r="S5" s="7">
        <f>H5+Q5</f>
        <v>0</v>
      </c>
      <c r="T5" s="7">
        <f>100*S5/34</f>
        <v>0</v>
      </c>
      <c r="U5" s="7"/>
      <c r="V5" s="12" t="s">
        <v>18</v>
      </c>
      <c r="W5" s="7"/>
      <c r="X5" s="7" t="s">
        <v>18</v>
      </c>
      <c r="Y5" s="7"/>
      <c r="Z5" s="7"/>
      <c r="AA5" s="7"/>
      <c r="AB5" s="7"/>
      <c r="AC5" s="7"/>
      <c r="AD5" s="7"/>
      <c r="AE5" s="7"/>
      <c r="AF5" s="7">
        <f>SUM(Y5:AE5)</f>
        <v>0</v>
      </c>
      <c r="AG5" s="7">
        <f>100*AF5/29</f>
        <v>0</v>
      </c>
      <c r="AH5" s="7">
        <f>W5+AF5</f>
        <v>0</v>
      </c>
      <c r="AI5" s="7">
        <f>100*AH5/39</f>
        <v>0</v>
      </c>
      <c r="AJ5" s="7"/>
      <c r="AK5" s="7" t="s">
        <v>18</v>
      </c>
      <c r="AL5" s="7">
        <v>0</v>
      </c>
      <c r="AM5" s="7" t="s">
        <v>18</v>
      </c>
      <c r="AN5" s="7"/>
      <c r="AO5" s="7"/>
      <c r="AP5" s="7"/>
      <c r="AQ5" s="7"/>
      <c r="AR5" s="7"/>
      <c r="AS5" s="7"/>
      <c r="AT5" s="7"/>
      <c r="AU5" s="7">
        <f>SUM(AN5:AT5)</f>
        <v>0</v>
      </c>
      <c r="AV5" s="7">
        <f>100*AU5/25</f>
        <v>0</v>
      </c>
      <c r="AW5" s="7">
        <f>AL5+AU5</f>
        <v>0</v>
      </c>
      <c r="AX5" s="7">
        <f>100*AW5/35</f>
        <v>0</v>
      </c>
      <c r="AY5" s="7"/>
      <c r="AZ5" s="7" t="s">
        <v>18</v>
      </c>
      <c r="BA5" s="7"/>
      <c r="BB5" s="7" t="s">
        <v>18</v>
      </c>
      <c r="BC5" s="7"/>
      <c r="BD5" s="7"/>
      <c r="BE5" s="7"/>
      <c r="BF5" s="7"/>
      <c r="BG5" s="7"/>
      <c r="BH5" s="7"/>
      <c r="BI5" s="7"/>
      <c r="BJ5" s="7">
        <f>SUM(BC5:BI5)</f>
        <v>0</v>
      </c>
      <c r="BK5" s="7">
        <f>100*BJ5/28</f>
        <v>0</v>
      </c>
      <c r="BL5" s="7">
        <f>BA5+BJ5</f>
        <v>0</v>
      </c>
      <c r="BM5" s="7">
        <f>100*BL5/38</f>
        <v>0</v>
      </c>
      <c r="BN5" s="7"/>
      <c r="BO5" s="7" t="s">
        <v>18</v>
      </c>
      <c r="BP5" s="7">
        <v>0</v>
      </c>
      <c r="BQ5" s="7" t="s">
        <v>18</v>
      </c>
      <c r="BR5" s="7"/>
      <c r="BS5" s="7"/>
      <c r="BT5" s="7"/>
      <c r="BU5" s="7"/>
      <c r="BV5" s="7"/>
      <c r="BW5" s="7"/>
      <c r="BX5" s="7"/>
      <c r="BY5" s="7">
        <f>SUM(BR5:BX5)</f>
        <v>0</v>
      </c>
      <c r="BZ5" s="7">
        <f>100*BY5/21</f>
        <v>0</v>
      </c>
      <c r="CA5" s="7">
        <f>BP5+BY5</f>
        <v>0</v>
      </c>
      <c r="CB5" s="7">
        <f>100*CA5/31</f>
        <v>0</v>
      </c>
      <c r="CC5" s="7"/>
      <c r="CD5" s="7"/>
      <c r="CE5" s="7">
        <v>7</v>
      </c>
      <c r="CF5" s="7" t="s">
        <v>18</v>
      </c>
      <c r="CG5" s="7"/>
      <c r="CH5" s="7"/>
      <c r="CI5" s="7"/>
      <c r="CJ5" s="7"/>
      <c r="CK5" s="7"/>
      <c r="CL5" s="7">
        <f>SUM(CF5:CK5)</f>
        <v>0</v>
      </c>
      <c r="CM5" s="7">
        <f>100*CL5/19</f>
        <v>0</v>
      </c>
      <c r="CN5" s="7">
        <f>CE5+CL5</f>
        <v>7</v>
      </c>
      <c r="CO5" s="7">
        <f>100*CN5/29</f>
        <v>24.137931034482758</v>
      </c>
    </row>
    <row r="6" spans="1:94" ht="15">
      <c r="A6" s="7"/>
      <c r="B6" s="7" t="s">
        <v>21</v>
      </c>
      <c r="C6" s="7" t="s">
        <v>22</v>
      </c>
      <c r="D6" s="13" t="s">
        <v>180</v>
      </c>
      <c r="E6" s="9">
        <f>F6/6</f>
        <v>32.908621839900825</v>
      </c>
      <c r="F6" s="7">
        <f>T6+AI6+AX6+BM6+CB6+CO6</f>
        <v>197.45173103940496</v>
      </c>
      <c r="G6" s="12" t="s">
        <v>154</v>
      </c>
      <c r="H6" s="12" t="s">
        <v>167</v>
      </c>
      <c r="I6" s="7" t="s">
        <v>18</v>
      </c>
      <c r="J6" s="7"/>
      <c r="K6" s="7"/>
      <c r="L6" s="7"/>
      <c r="M6" s="7"/>
      <c r="N6" s="7"/>
      <c r="O6" s="7"/>
      <c r="P6" s="7"/>
      <c r="Q6" s="7">
        <f>SUM(J6:P6)</f>
        <v>0</v>
      </c>
      <c r="R6" s="7">
        <f>100*Q6/24</f>
        <v>0</v>
      </c>
      <c r="S6" s="7">
        <f>H6+Q6</f>
        <v>8</v>
      </c>
      <c r="T6" s="7">
        <f>100*S6/34</f>
        <v>23.529411764705884</v>
      </c>
      <c r="U6" s="12"/>
      <c r="V6" s="12" t="s">
        <v>154</v>
      </c>
      <c r="W6" s="12" t="s">
        <v>157</v>
      </c>
      <c r="X6" s="7" t="s">
        <v>18</v>
      </c>
      <c r="Y6" s="7"/>
      <c r="Z6" s="7"/>
      <c r="AA6" s="7"/>
      <c r="AB6" s="7"/>
      <c r="AC6" s="7"/>
      <c r="AD6" s="7"/>
      <c r="AE6" s="7"/>
      <c r="AF6" s="7">
        <f>SUM(Y6:AE6)</f>
        <v>0</v>
      </c>
      <c r="AG6" s="7">
        <f>100*AF6/29</f>
        <v>0</v>
      </c>
      <c r="AH6" s="7">
        <f>W6+AF6</f>
        <v>8.75</v>
      </c>
      <c r="AI6" s="7">
        <f>100*AH6/39</f>
        <v>22.435897435897434</v>
      </c>
      <c r="AJ6" s="12"/>
      <c r="AK6" s="12" t="s">
        <v>154</v>
      </c>
      <c r="AL6" s="12" t="s">
        <v>23</v>
      </c>
      <c r="AM6" s="7" t="s">
        <v>18</v>
      </c>
      <c r="AN6" s="7"/>
      <c r="AO6" s="7"/>
      <c r="AP6" s="7"/>
      <c r="AQ6" s="7"/>
      <c r="AR6" s="7"/>
      <c r="AS6" s="7"/>
      <c r="AT6" s="7"/>
      <c r="AU6" s="7">
        <f>SUM(AN6:AT6)</f>
        <v>0</v>
      </c>
      <c r="AV6" s="7">
        <f>100*AU6/25</f>
        <v>0</v>
      </c>
      <c r="AW6" s="7">
        <f>AL6+AU6</f>
        <v>10</v>
      </c>
      <c r="AX6" s="7">
        <f>100*AW6/35</f>
        <v>28.571428571428573</v>
      </c>
      <c r="AY6" s="7"/>
      <c r="AZ6" s="7" t="s">
        <v>154</v>
      </c>
      <c r="BA6" s="7">
        <v>5.56</v>
      </c>
      <c r="BB6" s="7" t="s">
        <v>16</v>
      </c>
      <c r="BC6" s="7">
        <v>2</v>
      </c>
      <c r="BD6" s="7">
        <v>0</v>
      </c>
      <c r="BE6" s="7">
        <v>3</v>
      </c>
      <c r="BF6" s="7">
        <v>4</v>
      </c>
      <c r="BG6" s="7">
        <v>4</v>
      </c>
      <c r="BH6" s="7">
        <v>4</v>
      </c>
      <c r="BI6" s="7">
        <v>5</v>
      </c>
      <c r="BJ6" s="7">
        <f>SUM(BC6:BI6)</f>
        <v>22</v>
      </c>
      <c r="BK6" s="7">
        <f>100*BJ6/28</f>
        <v>78.57142857142857</v>
      </c>
      <c r="BL6" s="7">
        <f>BA6+BJ6</f>
        <v>27.56</v>
      </c>
      <c r="BM6" s="7">
        <f>0.5*100*BL6/38</f>
        <v>36.26315789473684</v>
      </c>
      <c r="BN6" s="7"/>
      <c r="BO6" s="7"/>
      <c r="BP6" s="13" t="s">
        <v>23</v>
      </c>
      <c r="BQ6" s="7" t="s">
        <v>16</v>
      </c>
      <c r="BR6" s="7">
        <v>2</v>
      </c>
      <c r="BS6" s="7">
        <v>0</v>
      </c>
      <c r="BT6" s="7">
        <v>2</v>
      </c>
      <c r="BU6" s="7">
        <v>1</v>
      </c>
      <c r="BV6" s="7">
        <v>3</v>
      </c>
      <c r="BW6" s="7">
        <v>4</v>
      </c>
      <c r="BX6" s="7">
        <v>5</v>
      </c>
      <c r="BY6" s="7">
        <f>SUM(BR6:BX6)</f>
        <v>17</v>
      </c>
      <c r="BZ6" s="7">
        <f>100*BY6/21</f>
        <v>80.95238095238095</v>
      </c>
      <c r="CA6" s="7">
        <f>BP6+BY6</f>
        <v>27</v>
      </c>
      <c r="CB6" s="7">
        <f>0.5*100*CA6/31</f>
        <v>43.54838709677419</v>
      </c>
      <c r="CC6" s="7"/>
      <c r="CD6" s="7"/>
      <c r="CE6" s="7">
        <v>9</v>
      </c>
      <c r="CF6" s="7">
        <v>2</v>
      </c>
      <c r="CG6" s="7">
        <v>4</v>
      </c>
      <c r="CH6" s="7">
        <v>2</v>
      </c>
      <c r="CI6" s="7">
        <v>1</v>
      </c>
      <c r="CJ6" s="7">
        <v>2</v>
      </c>
      <c r="CK6" s="7">
        <v>5</v>
      </c>
      <c r="CL6" s="7">
        <f>SUM(CF6:CK6)</f>
        <v>16</v>
      </c>
      <c r="CM6" s="7">
        <f>100*CL6/19</f>
        <v>84.21052631578948</v>
      </c>
      <c r="CN6" s="7">
        <v>12.5</v>
      </c>
      <c r="CO6" s="7">
        <f>100*CN6/29</f>
        <v>43.10344827586207</v>
      </c>
      <c r="CP6" s="1" t="s">
        <v>24</v>
      </c>
    </row>
    <row r="7" spans="1:93" ht="15">
      <c r="A7" s="7"/>
      <c r="B7" s="7" t="s">
        <v>25</v>
      </c>
      <c r="C7" s="7" t="s">
        <v>26</v>
      </c>
      <c r="D7" s="13" t="s">
        <v>180</v>
      </c>
      <c r="E7" s="9">
        <f>F7/6</f>
        <v>74.54007366904015</v>
      </c>
      <c r="F7" s="7">
        <f>T7+AI7+AX7+BM7+CB7+CO7</f>
        <v>447.24044201424095</v>
      </c>
      <c r="G7" s="12" t="s">
        <v>154</v>
      </c>
      <c r="H7" s="14" t="s">
        <v>23</v>
      </c>
      <c r="I7" s="7" t="s">
        <v>16</v>
      </c>
      <c r="J7" s="7">
        <v>3</v>
      </c>
      <c r="K7" s="7">
        <v>0</v>
      </c>
      <c r="L7" s="7">
        <v>2</v>
      </c>
      <c r="M7" s="7">
        <v>3</v>
      </c>
      <c r="N7" s="7">
        <v>4</v>
      </c>
      <c r="O7" s="7">
        <v>0</v>
      </c>
      <c r="P7" s="7">
        <v>3</v>
      </c>
      <c r="Q7" s="7">
        <f>SUM(J7:P7)</f>
        <v>15</v>
      </c>
      <c r="R7" s="7">
        <f>100*Q7/24</f>
        <v>62.5</v>
      </c>
      <c r="S7" s="7">
        <f>H7+Q7</f>
        <v>25</v>
      </c>
      <c r="T7" s="7">
        <f>100*S7/34</f>
        <v>73.52941176470588</v>
      </c>
      <c r="U7" s="12"/>
      <c r="V7" s="12" t="s">
        <v>154</v>
      </c>
      <c r="W7" s="12" t="s">
        <v>158</v>
      </c>
      <c r="X7" s="7" t="s">
        <v>16</v>
      </c>
      <c r="Y7" s="7">
        <v>3</v>
      </c>
      <c r="Z7" s="7">
        <v>2</v>
      </c>
      <c r="AA7" s="7">
        <v>6</v>
      </c>
      <c r="AB7" s="7">
        <v>1</v>
      </c>
      <c r="AC7" s="7">
        <v>2</v>
      </c>
      <c r="AD7" s="7">
        <v>0</v>
      </c>
      <c r="AE7" s="7">
        <v>1</v>
      </c>
      <c r="AF7" s="7">
        <f>SUM(Y7:AE7)</f>
        <v>15</v>
      </c>
      <c r="AG7" s="7">
        <f>100*AF7/29</f>
        <v>51.724137931034484</v>
      </c>
      <c r="AH7" s="7">
        <f>W7+AF7</f>
        <v>22.5</v>
      </c>
      <c r="AI7" s="7">
        <f>100*AH7/39</f>
        <v>57.69230769230769</v>
      </c>
      <c r="AJ7" s="12"/>
      <c r="AK7" s="12" t="s">
        <v>154</v>
      </c>
      <c r="AL7" s="12" t="s">
        <v>156</v>
      </c>
      <c r="AM7" s="7" t="s">
        <v>16</v>
      </c>
      <c r="AN7" s="7">
        <v>2</v>
      </c>
      <c r="AO7" s="7">
        <v>3</v>
      </c>
      <c r="AP7" s="7">
        <v>2</v>
      </c>
      <c r="AQ7" s="7">
        <v>3</v>
      </c>
      <c r="AR7" s="7">
        <v>3</v>
      </c>
      <c r="AS7" s="7">
        <v>3</v>
      </c>
      <c r="AT7" s="7">
        <v>5</v>
      </c>
      <c r="AU7" s="7">
        <f>SUM(AN7:AT7)</f>
        <v>21</v>
      </c>
      <c r="AV7" s="7">
        <f>100*AU7/25</f>
        <v>84</v>
      </c>
      <c r="AW7" s="7">
        <f>AL7+AU7</f>
        <v>29.33</v>
      </c>
      <c r="AX7" s="7">
        <f>100*AW7/35</f>
        <v>83.8</v>
      </c>
      <c r="AY7" s="7"/>
      <c r="AZ7" s="7" t="s">
        <v>154</v>
      </c>
      <c r="BA7" s="7">
        <v>10</v>
      </c>
      <c r="BB7" s="7" t="s">
        <v>16</v>
      </c>
      <c r="BC7" s="7">
        <v>2</v>
      </c>
      <c r="BD7" s="7">
        <v>3</v>
      </c>
      <c r="BE7" s="7">
        <v>3</v>
      </c>
      <c r="BF7" s="7">
        <v>4</v>
      </c>
      <c r="BG7" s="7">
        <v>4</v>
      </c>
      <c r="BH7" s="7">
        <v>4</v>
      </c>
      <c r="BI7" s="7">
        <v>5</v>
      </c>
      <c r="BJ7" s="7">
        <f>SUM(BC7:BI7)</f>
        <v>25</v>
      </c>
      <c r="BK7" s="7">
        <f>100*BJ7/28</f>
        <v>89.28571428571429</v>
      </c>
      <c r="BL7" s="7">
        <f>BA7+BJ7</f>
        <v>35</v>
      </c>
      <c r="BM7" s="7">
        <f>100*BL7/38</f>
        <v>92.10526315789474</v>
      </c>
      <c r="BN7" s="7"/>
      <c r="BO7" s="7"/>
      <c r="BP7" s="13" t="s">
        <v>27</v>
      </c>
      <c r="BQ7" s="7" t="s">
        <v>16</v>
      </c>
      <c r="BR7" s="7">
        <v>1</v>
      </c>
      <c r="BS7" s="7">
        <v>1</v>
      </c>
      <c r="BT7" s="7">
        <v>2</v>
      </c>
      <c r="BU7" s="7">
        <v>0</v>
      </c>
      <c r="BV7" s="7">
        <v>0</v>
      </c>
      <c r="BW7" s="7">
        <v>3</v>
      </c>
      <c r="BX7" s="7">
        <v>3</v>
      </c>
      <c r="BY7" s="7">
        <f>SUM(BR7:BX7)</f>
        <v>10</v>
      </c>
      <c r="BZ7" s="7">
        <f>100*BY7/21</f>
        <v>47.61904761904762</v>
      </c>
      <c r="CA7" s="7">
        <f>BP7+BY7</f>
        <v>17.78</v>
      </c>
      <c r="CB7" s="7">
        <f>100*CA7/31</f>
        <v>57.354838709677416</v>
      </c>
      <c r="CC7" s="7"/>
      <c r="CD7" s="7"/>
      <c r="CE7" s="7">
        <v>8</v>
      </c>
      <c r="CF7" s="7">
        <v>2</v>
      </c>
      <c r="CG7" s="7">
        <v>4</v>
      </c>
      <c r="CH7" s="7">
        <v>0</v>
      </c>
      <c r="CI7" s="7">
        <v>3</v>
      </c>
      <c r="CJ7" s="7">
        <v>2</v>
      </c>
      <c r="CK7" s="7">
        <v>5</v>
      </c>
      <c r="CL7" s="7">
        <f>SUM(CF7:CK7)</f>
        <v>16</v>
      </c>
      <c r="CM7" s="7">
        <f>100*CL7/19</f>
        <v>84.21052631578948</v>
      </c>
      <c r="CN7" s="7">
        <f>CE7+CL7</f>
        <v>24</v>
      </c>
      <c r="CO7" s="7">
        <f>100*CN7/29</f>
        <v>82.75862068965517</v>
      </c>
    </row>
    <row r="8" spans="1:93" ht="15">
      <c r="A8" s="7"/>
      <c r="B8" s="7" t="s">
        <v>28</v>
      </c>
      <c r="C8" s="7" t="s">
        <v>29</v>
      </c>
      <c r="D8" s="12" t="s">
        <v>170</v>
      </c>
      <c r="E8" s="9">
        <f>F8/6</f>
        <v>68.90042714270615</v>
      </c>
      <c r="F8" s="7">
        <f>T8+AI8+AX8+BM8+CB8+CO8</f>
        <v>413.4025628562369</v>
      </c>
      <c r="G8" s="12"/>
      <c r="H8" s="14" t="s">
        <v>23</v>
      </c>
      <c r="I8" s="7" t="s">
        <v>170</v>
      </c>
      <c r="J8" s="7">
        <v>3</v>
      </c>
      <c r="K8" s="7">
        <v>2</v>
      </c>
      <c r="L8" s="7">
        <v>2</v>
      </c>
      <c r="M8" s="7">
        <v>3</v>
      </c>
      <c r="N8" s="7">
        <v>4</v>
      </c>
      <c r="O8" s="7">
        <v>0</v>
      </c>
      <c r="P8" s="7">
        <v>4</v>
      </c>
      <c r="Q8" s="7">
        <f>SUM(J8:P8)</f>
        <v>18</v>
      </c>
      <c r="R8" s="7">
        <f>100*Q8/24</f>
        <v>75</v>
      </c>
      <c r="S8" s="7">
        <f>H8+Q8</f>
        <v>28</v>
      </c>
      <c r="T8" s="7">
        <f>100*S8/34</f>
        <v>82.3529411764706</v>
      </c>
      <c r="U8" s="12"/>
      <c r="V8" s="12"/>
      <c r="W8" s="12" t="s">
        <v>158</v>
      </c>
      <c r="X8" s="7" t="s">
        <v>170</v>
      </c>
      <c r="Y8" s="7">
        <v>3</v>
      </c>
      <c r="Z8" s="7">
        <v>2</v>
      </c>
      <c r="AA8" s="7">
        <v>6</v>
      </c>
      <c r="AB8" s="7">
        <v>0</v>
      </c>
      <c r="AC8" s="7">
        <v>6</v>
      </c>
      <c r="AD8" s="7">
        <v>3</v>
      </c>
      <c r="AE8" s="7">
        <v>4</v>
      </c>
      <c r="AF8" s="7">
        <f>SUM(Y8:AE8)</f>
        <v>24</v>
      </c>
      <c r="AG8" s="7">
        <f>100*AF8/29</f>
        <v>82.75862068965517</v>
      </c>
      <c r="AH8" s="7">
        <f>W8+AF8</f>
        <v>31.5</v>
      </c>
      <c r="AI8" s="7">
        <f>100*AH8/39</f>
        <v>80.76923076923077</v>
      </c>
      <c r="AJ8" s="12"/>
      <c r="AK8" s="12" t="s">
        <v>18</v>
      </c>
      <c r="AL8" s="12" t="s">
        <v>33</v>
      </c>
      <c r="AM8" s="7" t="s">
        <v>170</v>
      </c>
      <c r="AN8" s="7">
        <v>2</v>
      </c>
      <c r="AO8" s="7">
        <v>3</v>
      </c>
      <c r="AP8" s="7">
        <v>3</v>
      </c>
      <c r="AQ8" s="7">
        <v>2</v>
      </c>
      <c r="AR8" s="7">
        <v>3</v>
      </c>
      <c r="AS8" s="7">
        <v>4</v>
      </c>
      <c r="AT8" s="7">
        <v>5</v>
      </c>
      <c r="AU8" s="7">
        <f>SUM(AN8:AT8)</f>
        <v>22</v>
      </c>
      <c r="AV8" s="7">
        <f>100*AU8/25</f>
        <v>88</v>
      </c>
      <c r="AW8" s="7">
        <f>AL8+AU8</f>
        <v>22</v>
      </c>
      <c r="AX8" s="7">
        <f>100*AW8/35</f>
        <v>62.857142857142854</v>
      </c>
      <c r="AY8" s="7"/>
      <c r="AZ8" s="7" t="s">
        <v>18</v>
      </c>
      <c r="BA8" s="7">
        <v>0</v>
      </c>
      <c r="BB8" s="7" t="s">
        <v>170</v>
      </c>
      <c r="BC8" s="7">
        <v>1</v>
      </c>
      <c r="BD8" s="7">
        <v>0</v>
      </c>
      <c r="BE8" s="7">
        <v>3</v>
      </c>
      <c r="BF8" s="7">
        <v>1</v>
      </c>
      <c r="BG8" s="7">
        <v>4</v>
      </c>
      <c r="BH8" s="7">
        <v>3</v>
      </c>
      <c r="BI8" s="7">
        <v>0</v>
      </c>
      <c r="BJ8" s="7">
        <f>SUM(BC8:BI8)</f>
        <v>12</v>
      </c>
      <c r="BK8" s="7">
        <f>100*BJ8/22</f>
        <v>54.54545454545455</v>
      </c>
      <c r="BL8" s="7">
        <f>BA8+BJ8</f>
        <v>12</v>
      </c>
      <c r="BM8" s="7">
        <f>100*BL8/32</f>
        <v>37.5</v>
      </c>
      <c r="BN8" s="7"/>
      <c r="BO8" s="7"/>
      <c r="BP8" s="13" t="s">
        <v>30</v>
      </c>
      <c r="BQ8" s="7" t="s">
        <v>170</v>
      </c>
      <c r="BR8" s="7">
        <v>1</v>
      </c>
      <c r="BS8" s="7">
        <v>1</v>
      </c>
      <c r="BT8" s="7">
        <v>2</v>
      </c>
      <c r="BU8" s="7">
        <v>0</v>
      </c>
      <c r="BV8" s="7">
        <v>1</v>
      </c>
      <c r="BW8" s="7">
        <v>4</v>
      </c>
      <c r="BX8" s="7">
        <v>4</v>
      </c>
      <c r="BY8" s="7">
        <f>SUM(BR8:BX8)</f>
        <v>13</v>
      </c>
      <c r="BZ8" s="7">
        <f>100*BY8/21</f>
        <v>61.904761904761905</v>
      </c>
      <c r="CA8" s="7">
        <f>BP8+BY8</f>
        <v>21.89</v>
      </c>
      <c r="CB8" s="7">
        <f>100*CA8/31</f>
        <v>70.61290322580645</v>
      </c>
      <c r="CC8" s="7"/>
      <c r="CD8" s="7"/>
      <c r="CE8" s="7">
        <v>8</v>
      </c>
      <c r="CF8" s="7">
        <v>2</v>
      </c>
      <c r="CG8" s="7">
        <v>4</v>
      </c>
      <c r="CH8" s="7">
        <v>2</v>
      </c>
      <c r="CI8" s="7">
        <v>3</v>
      </c>
      <c r="CJ8" s="7">
        <v>2</v>
      </c>
      <c r="CK8" s="7">
        <v>2</v>
      </c>
      <c r="CL8" s="7">
        <f>SUM(CF8:CK8)</f>
        <v>15</v>
      </c>
      <c r="CM8" s="7">
        <f>100*CL8/19</f>
        <v>78.94736842105263</v>
      </c>
      <c r="CN8" s="7">
        <f>CE8+CL8</f>
        <v>23</v>
      </c>
      <c r="CO8" s="7">
        <f>100*CN8/29</f>
        <v>79.3103448275862</v>
      </c>
    </row>
    <row r="9" spans="1:93" ht="15">
      <c r="A9" s="7"/>
      <c r="B9" s="7" t="s">
        <v>28</v>
      </c>
      <c r="C9" s="7" t="s">
        <v>29</v>
      </c>
      <c r="D9" s="12" t="s">
        <v>171</v>
      </c>
      <c r="E9" s="9">
        <f>F9/6</f>
        <v>46.875199681994815</v>
      </c>
      <c r="F9" s="7">
        <f>T9+AI9+AX9+BM9+CB9+CO9</f>
        <v>281.2511980919689</v>
      </c>
      <c r="G9" s="12" t="s">
        <v>154</v>
      </c>
      <c r="H9" s="15" t="s">
        <v>23</v>
      </c>
      <c r="I9" s="7" t="s">
        <v>17</v>
      </c>
      <c r="J9" s="7">
        <v>3</v>
      </c>
      <c r="K9" s="7">
        <v>2</v>
      </c>
      <c r="L9" s="7">
        <v>2</v>
      </c>
      <c r="M9" s="7">
        <v>3</v>
      </c>
      <c r="N9" s="7">
        <v>4</v>
      </c>
      <c r="O9" s="7">
        <v>0</v>
      </c>
      <c r="P9" s="7">
        <v>4</v>
      </c>
      <c r="Q9" s="7">
        <f>SUM(J9:P9)</f>
        <v>18</v>
      </c>
      <c r="R9" s="7">
        <f>100*Q9/24</f>
        <v>75</v>
      </c>
      <c r="S9" s="7">
        <f>H9+Q9</f>
        <v>28</v>
      </c>
      <c r="T9" s="7">
        <f>100*S9/34</f>
        <v>82.3529411764706</v>
      </c>
      <c r="U9" s="12"/>
      <c r="V9" s="12" t="s">
        <v>154</v>
      </c>
      <c r="W9" s="12" t="s">
        <v>158</v>
      </c>
      <c r="X9" s="7" t="s">
        <v>18</v>
      </c>
      <c r="Y9" s="7"/>
      <c r="Z9" s="7"/>
      <c r="AA9" s="7"/>
      <c r="AB9" s="7"/>
      <c r="AC9" s="7"/>
      <c r="AD9" s="7"/>
      <c r="AE9" s="7"/>
      <c r="AF9" s="7">
        <f>SUM(Y9:AE9)</f>
        <v>0</v>
      </c>
      <c r="AG9" s="7">
        <f>100*AF9/29</f>
        <v>0</v>
      </c>
      <c r="AH9" s="7">
        <f>W9+AF9</f>
        <v>7.5</v>
      </c>
      <c r="AI9" s="7">
        <f>100*AH9/39</f>
        <v>19.23076923076923</v>
      </c>
      <c r="AJ9" s="12"/>
      <c r="AK9" s="12" t="s">
        <v>18</v>
      </c>
      <c r="AL9" s="12" t="s">
        <v>33</v>
      </c>
      <c r="AM9" s="7" t="s">
        <v>17</v>
      </c>
      <c r="AN9" s="7">
        <v>2</v>
      </c>
      <c r="AO9" s="7">
        <v>3</v>
      </c>
      <c r="AP9" s="7">
        <v>3</v>
      </c>
      <c r="AQ9" s="7">
        <v>2</v>
      </c>
      <c r="AR9" s="7">
        <v>3</v>
      </c>
      <c r="AS9" s="7">
        <v>4</v>
      </c>
      <c r="AT9" s="7">
        <v>5</v>
      </c>
      <c r="AU9" s="7">
        <f>SUM(AN9:AT9)</f>
        <v>22</v>
      </c>
      <c r="AV9" s="7">
        <f>100*AU9/25</f>
        <v>88</v>
      </c>
      <c r="AW9" s="7">
        <f>AL9+AU9</f>
        <v>22</v>
      </c>
      <c r="AX9" s="7">
        <f>100*AW9/35</f>
        <v>62.857142857142854</v>
      </c>
      <c r="AY9" s="7"/>
      <c r="AZ9" s="7" t="s">
        <v>18</v>
      </c>
      <c r="BA9" s="7">
        <v>0</v>
      </c>
      <c r="BB9" s="7" t="s">
        <v>17</v>
      </c>
      <c r="BC9" s="7">
        <v>1</v>
      </c>
      <c r="BD9" s="7">
        <v>0</v>
      </c>
      <c r="BE9" s="7">
        <v>3</v>
      </c>
      <c r="BF9" s="7">
        <v>1</v>
      </c>
      <c r="BG9" s="7">
        <v>4</v>
      </c>
      <c r="BH9" s="7">
        <v>3</v>
      </c>
      <c r="BI9" s="7">
        <v>0</v>
      </c>
      <c r="BJ9" s="7">
        <f>SUM(BC9:BI9)</f>
        <v>12</v>
      </c>
      <c r="BK9" s="7">
        <f>100*BJ9/22</f>
        <v>54.54545454545455</v>
      </c>
      <c r="BL9" s="7">
        <f>BA9+BJ9</f>
        <v>12</v>
      </c>
      <c r="BM9" s="7">
        <f>100*BL9/32</f>
        <v>37.5</v>
      </c>
      <c r="BN9" s="7"/>
      <c r="BO9" s="11"/>
      <c r="BP9" s="13"/>
      <c r="BQ9" s="7" t="s">
        <v>18</v>
      </c>
      <c r="BR9" s="7"/>
      <c r="BS9" s="7"/>
      <c r="BT9" s="7"/>
      <c r="BU9" s="7"/>
      <c r="BV9" s="7"/>
      <c r="BW9" s="7"/>
      <c r="BX9" s="7"/>
      <c r="BY9" s="7">
        <f>SUM(BR9:BX9)</f>
        <v>0</v>
      </c>
      <c r="BZ9" s="7">
        <f>100*BY9/21</f>
        <v>0</v>
      </c>
      <c r="CA9" s="7">
        <f>BP9+BY9</f>
        <v>0</v>
      </c>
      <c r="CB9" s="7">
        <f>100*CA9/31</f>
        <v>0</v>
      </c>
      <c r="CC9" s="7"/>
      <c r="CD9" s="7"/>
      <c r="CE9" s="7">
        <v>8</v>
      </c>
      <c r="CF9" s="7">
        <v>2</v>
      </c>
      <c r="CG9" s="7">
        <v>4</v>
      </c>
      <c r="CH9" s="7">
        <v>2</v>
      </c>
      <c r="CI9" s="7">
        <v>3</v>
      </c>
      <c r="CJ9" s="7">
        <v>2</v>
      </c>
      <c r="CK9" s="7">
        <v>2</v>
      </c>
      <c r="CL9" s="7">
        <f>SUM(CF9:CK9)</f>
        <v>15</v>
      </c>
      <c r="CM9" s="7">
        <f>100*CL9/19</f>
        <v>78.94736842105263</v>
      </c>
      <c r="CN9" s="7">
        <f>CE9+CL9</f>
        <v>23</v>
      </c>
      <c r="CO9" s="7">
        <f>100*CN9/29</f>
        <v>79.3103448275862</v>
      </c>
    </row>
    <row r="10" spans="1:93" ht="15">
      <c r="A10" s="7"/>
      <c r="B10" s="7" t="s">
        <v>28</v>
      </c>
      <c r="C10" s="7" t="s">
        <v>29</v>
      </c>
      <c r="D10" s="13" t="s">
        <v>178</v>
      </c>
      <c r="E10" s="9">
        <f>F10/6</f>
        <v>62.685072579828365</v>
      </c>
      <c r="F10" s="7">
        <f>T10+AI10+AX10+BM10+CB10+CO10</f>
        <v>376.1104354789702</v>
      </c>
      <c r="G10" s="12" t="s">
        <v>154</v>
      </c>
      <c r="H10" s="14" t="s">
        <v>23</v>
      </c>
      <c r="I10" s="7" t="s">
        <v>16</v>
      </c>
      <c r="J10" s="7">
        <v>3</v>
      </c>
      <c r="K10" s="7">
        <v>3</v>
      </c>
      <c r="L10" s="7">
        <v>2</v>
      </c>
      <c r="M10" s="7">
        <v>3</v>
      </c>
      <c r="N10" s="7">
        <v>0</v>
      </c>
      <c r="O10" s="7">
        <v>2</v>
      </c>
      <c r="P10" s="7">
        <v>3</v>
      </c>
      <c r="Q10" s="7">
        <f>SUM(J10:P10)</f>
        <v>16</v>
      </c>
      <c r="R10" s="7">
        <f>100*Q10/24</f>
        <v>66.66666666666667</v>
      </c>
      <c r="S10" s="7">
        <f>H10+Q10</f>
        <v>26</v>
      </c>
      <c r="T10" s="7">
        <f>100*S10/34</f>
        <v>76.47058823529412</v>
      </c>
      <c r="U10" s="12"/>
      <c r="V10" s="12" t="s">
        <v>154</v>
      </c>
      <c r="W10" s="12" t="s">
        <v>158</v>
      </c>
      <c r="X10" s="7" t="s">
        <v>16</v>
      </c>
      <c r="Y10" s="7">
        <v>3</v>
      </c>
      <c r="Z10" s="7">
        <v>2</v>
      </c>
      <c r="AA10" s="7">
        <v>6</v>
      </c>
      <c r="AB10" s="7">
        <v>0</v>
      </c>
      <c r="AC10" s="7">
        <v>6</v>
      </c>
      <c r="AD10" s="7">
        <v>3</v>
      </c>
      <c r="AE10" s="7">
        <v>4</v>
      </c>
      <c r="AF10" s="7">
        <f>SUM(Y10:AE10)</f>
        <v>24</v>
      </c>
      <c r="AG10" s="7">
        <f>100*AF10/29</f>
        <v>82.75862068965517</v>
      </c>
      <c r="AH10" s="7">
        <f>W10+AF10</f>
        <v>31.5</v>
      </c>
      <c r="AI10" s="7">
        <f>100*AH10/39</f>
        <v>80.76923076923077</v>
      </c>
      <c r="AJ10" s="12"/>
      <c r="AK10" s="12" t="s">
        <v>18</v>
      </c>
      <c r="AL10" s="12" t="s">
        <v>33</v>
      </c>
      <c r="AM10" s="7" t="s">
        <v>16</v>
      </c>
      <c r="AN10" s="7">
        <v>0</v>
      </c>
      <c r="AO10" s="7">
        <v>2</v>
      </c>
      <c r="AP10" s="7">
        <v>3</v>
      </c>
      <c r="AQ10" s="7">
        <v>3</v>
      </c>
      <c r="AR10" s="7">
        <v>4</v>
      </c>
      <c r="AS10" s="7">
        <v>2</v>
      </c>
      <c r="AT10" s="7">
        <v>0</v>
      </c>
      <c r="AU10" s="7">
        <f>SUM(AN10:AT10)</f>
        <v>14</v>
      </c>
      <c r="AV10" s="7">
        <f>100*AU10/25</f>
        <v>56</v>
      </c>
      <c r="AW10" s="7">
        <f>AL10+AU10</f>
        <v>14</v>
      </c>
      <c r="AX10" s="7">
        <f>100*AW10/35</f>
        <v>40</v>
      </c>
      <c r="AY10" s="7"/>
      <c r="AZ10" s="7" t="s">
        <v>18</v>
      </c>
      <c r="BA10" s="7">
        <v>0</v>
      </c>
      <c r="BB10" s="7" t="s">
        <v>16</v>
      </c>
      <c r="BC10" s="7">
        <v>3</v>
      </c>
      <c r="BD10" s="7">
        <v>3</v>
      </c>
      <c r="BE10" s="7">
        <v>1</v>
      </c>
      <c r="BF10" s="7">
        <v>0</v>
      </c>
      <c r="BG10" s="7">
        <v>4</v>
      </c>
      <c r="BH10" s="7">
        <v>0</v>
      </c>
      <c r="BI10" s="7">
        <v>0</v>
      </c>
      <c r="BJ10" s="7">
        <f>SUM(BC10:BI10)</f>
        <v>11</v>
      </c>
      <c r="BK10" s="7">
        <f>100*BJ10/28</f>
        <v>39.285714285714285</v>
      </c>
      <c r="BL10" s="7">
        <f>BA10+BJ10</f>
        <v>11</v>
      </c>
      <c r="BM10" s="7">
        <f>100*BL10/38</f>
        <v>28.94736842105263</v>
      </c>
      <c r="BN10" s="7"/>
      <c r="BO10" s="11"/>
      <c r="BP10" s="13" t="s">
        <v>30</v>
      </c>
      <c r="BQ10" s="7" t="s">
        <v>16</v>
      </c>
      <c r="BR10" s="7">
        <v>1</v>
      </c>
      <c r="BS10" s="7">
        <v>1</v>
      </c>
      <c r="BT10" s="7">
        <v>2</v>
      </c>
      <c r="BU10" s="7">
        <v>0</v>
      </c>
      <c r="BV10" s="7">
        <v>1</v>
      </c>
      <c r="BW10" s="7">
        <v>4</v>
      </c>
      <c r="BX10" s="7">
        <v>4</v>
      </c>
      <c r="BY10" s="7">
        <f>SUM(BR10:BX10)</f>
        <v>13</v>
      </c>
      <c r="BZ10" s="7">
        <f>100*BY10/21</f>
        <v>61.904761904761905</v>
      </c>
      <c r="CA10" s="7">
        <f>BP10+BY10</f>
        <v>21.89</v>
      </c>
      <c r="CB10" s="7">
        <f>100*CA10/31</f>
        <v>70.61290322580645</v>
      </c>
      <c r="CC10" s="7"/>
      <c r="CD10" s="7"/>
      <c r="CE10" s="7">
        <v>8</v>
      </c>
      <c r="CF10" s="7">
        <v>2</v>
      </c>
      <c r="CG10" s="7">
        <v>4</v>
      </c>
      <c r="CH10" s="7">
        <v>2</v>
      </c>
      <c r="CI10" s="7">
        <v>3</v>
      </c>
      <c r="CJ10" s="7">
        <v>2</v>
      </c>
      <c r="CK10" s="7">
        <v>2</v>
      </c>
      <c r="CL10" s="7">
        <f>SUM(CF10:CK10)</f>
        <v>15</v>
      </c>
      <c r="CM10" s="7">
        <f>100*CL10/19</f>
        <v>78.94736842105263</v>
      </c>
      <c r="CN10" s="7">
        <f>CE10+CL10</f>
        <v>23</v>
      </c>
      <c r="CO10" s="7">
        <f>100*CN10/29</f>
        <v>79.3103448275862</v>
      </c>
    </row>
    <row r="11" spans="1:93" ht="15">
      <c r="A11" s="7"/>
      <c r="B11" s="7" t="s">
        <v>31</v>
      </c>
      <c r="C11" s="7" t="s">
        <v>32</v>
      </c>
      <c r="D11" s="13" t="s">
        <v>180</v>
      </c>
      <c r="E11" s="9">
        <f>F11/6</f>
        <v>81.74654078702781</v>
      </c>
      <c r="F11" s="7">
        <f>T11+AI11+AX11+BM11+CB11+CO11</f>
        <v>490.47924472216687</v>
      </c>
      <c r="G11" s="12" t="s">
        <v>154</v>
      </c>
      <c r="H11" s="14" t="s">
        <v>23</v>
      </c>
      <c r="I11" s="7" t="s">
        <v>16</v>
      </c>
      <c r="J11" s="7">
        <v>3</v>
      </c>
      <c r="K11" s="7">
        <v>2</v>
      </c>
      <c r="L11" s="7">
        <v>2</v>
      </c>
      <c r="M11" s="7">
        <v>2</v>
      </c>
      <c r="N11" s="7">
        <v>4</v>
      </c>
      <c r="O11" s="7">
        <v>4</v>
      </c>
      <c r="P11" s="7">
        <v>4</v>
      </c>
      <c r="Q11" s="7">
        <f>SUM(J11:P11)</f>
        <v>21</v>
      </c>
      <c r="R11" s="7">
        <f>100*Q11/24</f>
        <v>87.5</v>
      </c>
      <c r="S11" s="7">
        <f>H11+Q11</f>
        <v>31</v>
      </c>
      <c r="T11" s="7">
        <f>100*S11/34</f>
        <v>91.17647058823529</v>
      </c>
      <c r="U11" s="12"/>
      <c r="V11" s="12" t="s">
        <v>154</v>
      </c>
      <c r="W11" s="12" t="s">
        <v>158</v>
      </c>
      <c r="X11" s="7" t="s">
        <v>16</v>
      </c>
      <c r="Y11" s="7">
        <v>0</v>
      </c>
      <c r="Z11" s="7">
        <v>2</v>
      </c>
      <c r="AA11" s="7">
        <v>2</v>
      </c>
      <c r="AB11" s="7">
        <v>0</v>
      </c>
      <c r="AC11" s="7">
        <v>2</v>
      </c>
      <c r="AD11" s="7">
        <v>0</v>
      </c>
      <c r="AE11" s="7">
        <v>2</v>
      </c>
      <c r="AF11" s="7">
        <f>SUM(Y11:AE11)</f>
        <v>8</v>
      </c>
      <c r="AG11" s="7">
        <f>100*AF11/29</f>
        <v>27.586206896551722</v>
      </c>
      <c r="AH11" s="7">
        <f>W11+AF11</f>
        <v>15.5</v>
      </c>
      <c r="AI11" s="7">
        <f>100*AH11/39</f>
        <v>39.743589743589745</v>
      </c>
      <c r="AJ11" s="12"/>
      <c r="AK11" s="12" t="s">
        <v>154</v>
      </c>
      <c r="AL11" s="12" t="s">
        <v>23</v>
      </c>
      <c r="AM11" s="7" t="s">
        <v>16</v>
      </c>
      <c r="AN11" s="7">
        <v>3</v>
      </c>
      <c r="AO11" s="7">
        <v>3</v>
      </c>
      <c r="AP11" s="7">
        <v>2</v>
      </c>
      <c r="AQ11" s="7">
        <v>3</v>
      </c>
      <c r="AR11" s="7">
        <v>4</v>
      </c>
      <c r="AS11" s="7">
        <v>2</v>
      </c>
      <c r="AT11" s="7">
        <v>5</v>
      </c>
      <c r="AU11" s="7">
        <f>SUM(AN11:AT11)</f>
        <v>22</v>
      </c>
      <c r="AV11" s="7">
        <f>100*AU11/25</f>
        <v>88</v>
      </c>
      <c r="AW11" s="7">
        <f>AL11+AU11</f>
        <v>32</v>
      </c>
      <c r="AX11" s="7">
        <f>100*AW11/35</f>
        <v>91.42857142857143</v>
      </c>
      <c r="AY11" s="7"/>
      <c r="AZ11" s="7" t="s">
        <v>154</v>
      </c>
      <c r="BA11" s="7">
        <v>10</v>
      </c>
      <c r="BB11" s="7" t="s">
        <v>16</v>
      </c>
      <c r="BC11" s="7">
        <v>3</v>
      </c>
      <c r="BD11" s="7">
        <v>3</v>
      </c>
      <c r="BE11" s="7">
        <v>3</v>
      </c>
      <c r="BF11" s="7">
        <v>4</v>
      </c>
      <c r="BG11" s="7">
        <v>4</v>
      </c>
      <c r="BH11" s="7">
        <v>4</v>
      </c>
      <c r="BI11" s="7">
        <v>5</v>
      </c>
      <c r="BJ11" s="7">
        <f>SUM(BC11:BI11)</f>
        <v>26</v>
      </c>
      <c r="BK11" s="7">
        <f>100*BJ11/28</f>
        <v>92.85714285714286</v>
      </c>
      <c r="BL11" s="7">
        <f>BA11+BJ11</f>
        <v>36</v>
      </c>
      <c r="BM11" s="7">
        <f>100*BL11/38</f>
        <v>94.73684210526316</v>
      </c>
      <c r="BN11" s="7"/>
      <c r="BO11" s="11"/>
      <c r="BP11" s="13" t="s">
        <v>30</v>
      </c>
      <c r="BQ11" s="7" t="s">
        <v>16</v>
      </c>
      <c r="BR11" s="7">
        <v>2</v>
      </c>
      <c r="BS11" s="7">
        <v>1</v>
      </c>
      <c r="BT11" s="7">
        <v>2</v>
      </c>
      <c r="BU11" s="7">
        <v>2</v>
      </c>
      <c r="BV11" s="7">
        <v>2</v>
      </c>
      <c r="BW11" s="7">
        <v>3</v>
      </c>
      <c r="BX11" s="7">
        <v>4</v>
      </c>
      <c r="BY11" s="7">
        <f>SUM(BR11:BX11)</f>
        <v>16</v>
      </c>
      <c r="BZ11" s="7">
        <f>100*BY11/21</f>
        <v>76.19047619047619</v>
      </c>
      <c r="CA11" s="7">
        <f>BP11+BY11</f>
        <v>24.89</v>
      </c>
      <c r="CB11" s="7">
        <f>100*CA11/31</f>
        <v>80.29032258064517</v>
      </c>
      <c r="CC11" s="7"/>
      <c r="CD11" s="7"/>
      <c r="CE11" s="7">
        <v>9</v>
      </c>
      <c r="CF11" s="7">
        <v>2</v>
      </c>
      <c r="CG11" s="7">
        <v>4</v>
      </c>
      <c r="CH11" s="7">
        <v>2</v>
      </c>
      <c r="CI11" s="7">
        <v>3</v>
      </c>
      <c r="CJ11" s="7">
        <v>2</v>
      </c>
      <c r="CK11" s="7">
        <v>5</v>
      </c>
      <c r="CL11" s="7">
        <f>SUM(CF11:CK11)</f>
        <v>18</v>
      </c>
      <c r="CM11" s="7">
        <f>100*CL11/19</f>
        <v>94.73684210526316</v>
      </c>
      <c r="CN11" s="7">
        <f>CE11+CL11</f>
        <v>27</v>
      </c>
      <c r="CO11" s="7">
        <f>100*CN11/29</f>
        <v>93.10344827586206</v>
      </c>
    </row>
    <row r="12" spans="1:93" ht="15">
      <c r="A12" s="7"/>
      <c r="B12" s="7" t="s">
        <v>34</v>
      </c>
      <c r="C12" s="7" t="s">
        <v>35</v>
      </c>
      <c r="D12" s="13" t="s">
        <v>180</v>
      </c>
      <c r="E12" s="9">
        <f>F12/6</f>
        <v>66.20322754979597</v>
      </c>
      <c r="F12" s="7">
        <f>T12+AI12+AX12+BM12+CB12+CO12</f>
        <v>397.2193652987758</v>
      </c>
      <c r="G12" s="12" t="s">
        <v>154</v>
      </c>
      <c r="H12" s="14" t="s">
        <v>23</v>
      </c>
      <c r="I12" s="7" t="s">
        <v>16</v>
      </c>
      <c r="J12" s="7">
        <v>0</v>
      </c>
      <c r="K12" s="7">
        <v>0</v>
      </c>
      <c r="L12" s="7">
        <v>3</v>
      </c>
      <c r="M12" s="7">
        <v>3</v>
      </c>
      <c r="N12" s="7">
        <v>4</v>
      </c>
      <c r="O12" s="7">
        <v>2</v>
      </c>
      <c r="P12" s="7">
        <v>0</v>
      </c>
      <c r="Q12" s="7">
        <f>SUM(J12:P12)</f>
        <v>12</v>
      </c>
      <c r="R12" s="7">
        <f>100*Q12/24</f>
        <v>50</v>
      </c>
      <c r="S12" s="7">
        <f>H12+Q12</f>
        <v>22</v>
      </c>
      <c r="T12" s="7">
        <f>100*S12/34</f>
        <v>64.70588235294117</v>
      </c>
      <c r="U12" s="12"/>
      <c r="V12" s="12" t="s">
        <v>154</v>
      </c>
      <c r="W12" s="12" t="s">
        <v>157</v>
      </c>
      <c r="X12" s="7" t="s">
        <v>16</v>
      </c>
      <c r="Y12" s="7">
        <v>3</v>
      </c>
      <c r="Z12" s="7">
        <v>2</v>
      </c>
      <c r="AA12" s="7">
        <v>4</v>
      </c>
      <c r="AB12" s="7">
        <v>4</v>
      </c>
      <c r="AC12" s="7">
        <v>0</v>
      </c>
      <c r="AD12" s="7">
        <v>0</v>
      </c>
      <c r="AE12" s="7">
        <v>0</v>
      </c>
      <c r="AF12" s="7">
        <f>SUM(Y12:AE12)</f>
        <v>13</v>
      </c>
      <c r="AG12" s="7">
        <f>100*AF12/29</f>
        <v>44.827586206896555</v>
      </c>
      <c r="AH12" s="7">
        <f>W12+AF12</f>
        <v>21.75</v>
      </c>
      <c r="AI12" s="7">
        <f>100*AH12/39</f>
        <v>55.76923076923077</v>
      </c>
      <c r="AJ12" s="12"/>
      <c r="AK12" s="12" t="s">
        <v>154</v>
      </c>
      <c r="AL12" s="12" t="s">
        <v>23</v>
      </c>
      <c r="AM12" s="7" t="s">
        <v>16</v>
      </c>
      <c r="AN12" s="7">
        <v>2</v>
      </c>
      <c r="AO12" s="7">
        <v>0</v>
      </c>
      <c r="AP12" s="7">
        <v>2</v>
      </c>
      <c r="AQ12" s="7">
        <v>2</v>
      </c>
      <c r="AR12" s="7">
        <v>3</v>
      </c>
      <c r="AS12" s="7">
        <v>0</v>
      </c>
      <c r="AT12" s="7">
        <v>5</v>
      </c>
      <c r="AU12" s="7">
        <f>SUM(AN12:AT12)</f>
        <v>14</v>
      </c>
      <c r="AV12" s="7">
        <f>100*AU12/25</f>
        <v>56</v>
      </c>
      <c r="AW12" s="7">
        <f>AL12+AU12</f>
        <v>24</v>
      </c>
      <c r="AX12" s="7">
        <f>100*AW12/35</f>
        <v>68.57142857142857</v>
      </c>
      <c r="AY12" s="7"/>
      <c r="AZ12" s="7" t="s">
        <v>154</v>
      </c>
      <c r="BA12" s="7">
        <v>10</v>
      </c>
      <c r="BB12" s="7" t="s">
        <v>16</v>
      </c>
      <c r="BC12" s="7">
        <v>0</v>
      </c>
      <c r="BD12" s="7">
        <v>2</v>
      </c>
      <c r="BE12" s="7">
        <v>1</v>
      </c>
      <c r="BF12" s="7">
        <v>0</v>
      </c>
      <c r="BG12" s="7">
        <v>4</v>
      </c>
      <c r="BH12" s="7">
        <v>0</v>
      </c>
      <c r="BI12" s="7">
        <v>5</v>
      </c>
      <c r="BJ12" s="7">
        <f>SUM(BC12:BI12)</f>
        <v>12</v>
      </c>
      <c r="BK12" s="7">
        <f>100*BJ12/28</f>
        <v>42.857142857142854</v>
      </c>
      <c r="BL12" s="7">
        <f>BA12+BJ12</f>
        <v>22</v>
      </c>
      <c r="BM12" s="7">
        <f>100*BL12/38</f>
        <v>57.89473684210526</v>
      </c>
      <c r="BN12" s="7"/>
      <c r="BO12" s="11"/>
      <c r="BP12" s="13" t="s">
        <v>23</v>
      </c>
      <c r="BQ12" s="7" t="s">
        <v>16</v>
      </c>
      <c r="BR12" s="7">
        <v>2</v>
      </c>
      <c r="BS12" s="7">
        <v>3</v>
      </c>
      <c r="BT12" s="7">
        <v>2</v>
      </c>
      <c r="BU12" s="7">
        <v>2</v>
      </c>
      <c r="BV12" s="7">
        <v>3</v>
      </c>
      <c r="BW12" s="7">
        <v>0</v>
      </c>
      <c r="BX12" s="7">
        <v>0</v>
      </c>
      <c r="BY12" s="7">
        <f>SUM(BR12:BX12)</f>
        <v>12</v>
      </c>
      <c r="BZ12" s="7">
        <f>100*BY12/21</f>
        <v>57.142857142857146</v>
      </c>
      <c r="CA12" s="7">
        <f>BP12+BY12</f>
        <v>22</v>
      </c>
      <c r="CB12" s="7">
        <f>100*CA12/31</f>
        <v>70.96774193548387</v>
      </c>
      <c r="CC12" s="7"/>
      <c r="CD12" s="7"/>
      <c r="CE12" s="7">
        <v>9</v>
      </c>
      <c r="CF12" s="7">
        <v>2</v>
      </c>
      <c r="CG12" s="7">
        <v>4</v>
      </c>
      <c r="CH12" s="7">
        <v>2</v>
      </c>
      <c r="CI12" s="7">
        <v>4</v>
      </c>
      <c r="CJ12" s="7">
        <v>2</v>
      </c>
      <c r="CK12" s="7">
        <v>0</v>
      </c>
      <c r="CL12" s="7">
        <f>SUM(CF12:CK12)</f>
        <v>14</v>
      </c>
      <c r="CM12" s="7">
        <f>100*CL12/19</f>
        <v>73.6842105263158</v>
      </c>
      <c r="CN12" s="7">
        <f>CE12+CL12</f>
        <v>23</v>
      </c>
      <c r="CO12" s="7">
        <f>100*CN12/29</f>
        <v>79.3103448275862</v>
      </c>
    </row>
    <row r="13" spans="1:93" ht="15">
      <c r="A13" s="7"/>
      <c r="B13" s="7" t="s">
        <v>36</v>
      </c>
      <c r="C13" s="7" t="s">
        <v>37</v>
      </c>
      <c r="D13" s="7" t="s">
        <v>173</v>
      </c>
      <c r="E13" s="9">
        <f>F13/6</f>
        <v>5.172413793103448</v>
      </c>
      <c r="F13" s="7">
        <f>T13+AI13+AX13+BM13+CB13+CO13</f>
        <v>31.03448275862069</v>
      </c>
      <c r="G13" s="12" t="s">
        <v>18</v>
      </c>
      <c r="H13" s="14"/>
      <c r="I13" s="7" t="s">
        <v>18</v>
      </c>
      <c r="J13" s="7"/>
      <c r="K13" s="7"/>
      <c r="L13" s="7"/>
      <c r="M13" s="7"/>
      <c r="N13" s="7"/>
      <c r="O13" s="7"/>
      <c r="P13" s="7"/>
      <c r="Q13" s="7">
        <f>SUM(J13:P13)</f>
        <v>0</v>
      </c>
      <c r="R13" s="7">
        <f>100*Q13/24</f>
        <v>0</v>
      </c>
      <c r="S13" s="7">
        <f>H13+Q13</f>
        <v>0</v>
      </c>
      <c r="T13" s="7">
        <f>100*S13/34</f>
        <v>0</v>
      </c>
      <c r="U13" s="12"/>
      <c r="V13" s="12" t="s">
        <v>18</v>
      </c>
      <c r="W13" s="12"/>
      <c r="X13" s="7" t="s">
        <v>18</v>
      </c>
      <c r="Y13" s="7"/>
      <c r="Z13" s="7"/>
      <c r="AA13" s="7"/>
      <c r="AB13" s="7"/>
      <c r="AC13" s="7"/>
      <c r="AD13" s="7"/>
      <c r="AE13" s="7"/>
      <c r="AF13" s="7">
        <f>SUM(Y13:AE13)</f>
        <v>0</v>
      </c>
      <c r="AG13" s="7">
        <f>100*AF13/29</f>
        <v>0</v>
      </c>
      <c r="AH13" s="7">
        <f>W13+AF13</f>
        <v>0</v>
      </c>
      <c r="AI13" s="7">
        <f>100*AH13/39</f>
        <v>0</v>
      </c>
      <c r="AJ13" s="12"/>
      <c r="AK13" s="12" t="s">
        <v>18</v>
      </c>
      <c r="AL13" s="12" t="s">
        <v>33</v>
      </c>
      <c r="AM13" s="7" t="s">
        <v>18</v>
      </c>
      <c r="AN13" s="7"/>
      <c r="AO13" s="7"/>
      <c r="AP13" s="7"/>
      <c r="AQ13" s="7"/>
      <c r="AR13" s="7"/>
      <c r="AS13" s="7"/>
      <c r="AT13" s="7"/>
      <c r="AU13" s="7">
        <f>SUM(AN13:AT13)</f>
        <v>0</v>
      </c>
      <c r="AV13" s="7">
        <f>100*AU13/25</f>
        <v>0</v>
      </c>
      <c r="AW13" s="7">
        <f>AL13+AU13</f>
        <v>0</v>
      </c>
      <c r="AX13" s="7">
        <f>100*AW13/35</f>
        <v>0</v>
      </c>
      <c r="AY13" s="7"/>
      <c r="AZ13" s="7" t="s">
        <v>18</v>
      </c>
      <c r="BA13" s="7">
        <v>0</v>
      </c>
      <c r="BB13" s="7" t="s">
        <v>18</v>
      </c>
      <c r="BC13" s="7"/>
      <c r="BD13" s="7"/>
      <c r="BE13" s="7"/>
      <c r="BF13" s="7"/>
      <c r="BG13" s="7"/>
      <c r="BH13" s="7"/>
      <c r="BI13" s="7"/>
      <c r="BJ13" s="7">
        <f>SUM(BC13:BI13)</f>
        <v>0</v>
      </c>
      <c r="BK13" s="7">
        <f>100*BJ13/28</f>
        <v>0</v>
      </c>
      <c r="BL13" s="7">
        <f>BA13+BJ13</f>
        <v>0</v>
      </c>
      <c r="BM13" s="7">
        <f>100*BL13/38</f>
        <v>0</v>
      </c>
      <c r="BN13" s="7"/>
      <c r="BO13" s="11" t="s">
        <v>18</v>
      </c>
      <c r="BP13" s="13" t="s">
        <v>33</v>
      </c>
      <c r="BQ13" s="7" t="s">
        <v>18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f>SUM(BR13:BX13)</f>
        <v>0</v>
      </c>
      <c r="BZ13" s="7">
        <f>100*BY13/21</f>
        <v>0</v>
      </c>
      <c r="CA13" s="7">
        <f>BP13+BY13</f>
        <v>0</v>
      </c>
      <c r="CB13" s="7">
        <f>100*CA13/31</f>
        <v>0</v>
      </c>
      <c r="CC13" s="7"/>
      <c r="CD13" s="7"/>
      <c r="CE13" s="7">
        <v>9</v>
      </c>
      <c r="CF13" s="7" t="s">
        <v>18</v>
      </c>
      <c r="CG13" s="7"/>
      <c r="CH13" s="7"/>
      <c r="CI13" s="7"/>
      <c r="CJ13" s="7"/>
      <c r="CK13" s="7"/>
      <c r="CL13" s="7">
        <f>SUM(CF13:CK13)</f>
        <v>0</v>
      </c>
      <c r="CM13" s="7">
        <f>100*CL13/19</f>
        <v>0</v>
      </c>
      <c r="CN13" s="7">
        <f>CE13+CL13</f>
        <v>9</v>
      </c>
      <c r="CO13" s="7">
        <f>100*CN13/29</f>
        <v>31.03448275862069</v>
      </c>
    </row>
    <row r="14" spans="1:93" ht="15">
      <c r="A14" s="7"/>
      <c r="B14" s="7" t="s">
        <v>38</v>
      </c>
      <c r="C14" s="7" t="s">
        <v>39</v>
      </c>
      <c r="D14" s="7" t="s">
        <v>173</v>
      </c>
      <c r="E14" s="9">
        <f>F14/6</f>
        <v>5.74712643678161</v>
      </c>
      <c r="F14" s="7">
        <f>T14+AI14+AX14+BM14+CB14+CO14</f>
        <v>34.48275862068966</v>
      </c>
      <c r="G14" s="12" t="s">
        <v>18</v>
      </c>
      <c r="H14" s="14"/>
      <c r="I14" s="7" t="s">
        <v>18</v>
      </c>
      <c r="J14" s="7"/>
      <c r="K14" s="7"/>
      <c r="L14" s="7"/>
      <c r="M14" s="7"/>
      <c r="N14" s="7"/>
      <c r="O14" s="7"/>
      <c r="P14" s="7"/>
      <c r="Q14" s="7">
        <f>SUM(J14:P14)</f>
        <v>0</v>
      </c>
      <c r="R14" s="7">
        <f>100*Q14/24</f>
        <v>0</v>
      </c>
      <c r="S14" s="7">
        <f>H14+Q14</f>
        <v>0</v>
      </c>
      <c r="T14" s="7">
        <f>100*S14/34</f>
        <v>0</v>
      </c>
      <c r="U14" s="12"/>
      <c r="V14" s="12" t="s">
        <v>18</v>
      </c>
      <c r="W14" s="12"/>
      <c r="X14" s="7" t="s">
        <v>18</v>
      </c>
      <c r="Y14" s="7"/>
      <c r="Z14" s="7"/>
      <c r="AA14" s="7"/>
      <c r="AB14" s="7"/>
      <c r="AC14" s="7"/>
      <c r="AD14" s="7"/>
      <c r="AE14" s="7"/>
      <c r="AF14" s="7">
        <f>SUM(Y14:AE14)</f>
        <v>0</v>
      </c>
      <c r="AG14" s="7">
        <f>100*AF14/29</f>
        <v>0</v>
      </c>
      <c r="AH14" s="7">
        <f>W14+AF14</f>
        <v>0</v>
      </c>
      <c r="AI14" s="7">
        <f>100*AH14/39</f>
        <v>0</v>
      </c>
      <c r="AJ14" s="12"/>
      <c r="AK14" s="12" t="s">
        <v>18</v>
      </c>
      <c r="AL14" s="12" t="s">
        <v>33</v>
      </c>
      <c r="AM14" s="7" t="s">
        <v>18</v>
      </c>
      <c r="AN14" s="7"/>
      <c r="AO14" s="7"/>
      <c r="AP14" s="7"/>
      <c r="AQ14" s="7"/>
      <c r="AR14" s="7"/>
      <c r="AS14" s="7"/>
      <c r="AT14" s="7"/>
      <c r="AU14" s="7">
        <f>SUM(AN14:AT14)</f>
        <v>0</v>
      </c>
      <c r="AV14" s="7">
        <f>100*AU14/25</f>
        <v>0</v>
      </c>
      <c r="AW14" s="7">
        <f>AL14+AU14</f>
        <v>0</v>
      </c>
      <c r="AX14" s="7">
        <f>100*AW14/35</f>
        <v>0</v>
      </c>
      <c r="AY14" s="7"/>
      <c r="AZ14" s="7" t="s">
        <v>18</v>
      </c>
      <c r="BA14" s="7">
        <v>0</v>
      </c>
      <c r="BB14" s="7" t="s">
        <v>18</v>
      </c>
      <c r="BC14" s="7"/>
      <c r="BD14" s="7"/>
      <c r="BE14" s="7"/>
      <c r="BF14" s="7"/>
      <c r="BG14" s="7"/>
      <c r="BH14" s="7"/>
      <c r="BI14" s="7"/>
      <c r="BJ14" s="7">
        <f>SUM(BC14:BI14)</f>
        <v>0</v>
      </c>
      <c r="BK14" s="7">
        <f>100*BJ14/28</f>
        <v>0</v>
      </c>
      <c r="BL14" s="7">
        <f>BA14+BJ14</f>
        <v>0</v>
      </c>
      <c r="BM14" s="7">
        <f>100*BL14/38</f>
        <v>0</v>
      </c>
      <c r="BN14" s="7"/>
      <c r="BO14" s="11" t="s">
        <v>18</v>
      </c>
      <c r="BP14" s="13" t="s">
        <v>33</v>
      </c>
      <c r="BQ14" s="7" t="s">
        <v>18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f>SUM(BR14:BX14)</f>
        <v>0</v>
      </c>
      <c r="BZ14" s="7">
        <f>100*BY14/21</f>
        <v>0</v>
      </c>
      <c r="CA14" s="7">
        <f>BP14+BY14</f>
        <v>0</v>
      </c>
      <c r="CB14" s="7">
        <f>100*CA14/31</f>
        <v>0</v>
      </c>
      <c r="CC14" s="7"/>
      <c r="CD14" s="7"/>
      <c r="CE14" s="7">
        <v>10</v>
      </c>
      <c r="CF14" s="7" t="s">
        <v>18</v>
      </c>
      <c r="CG14" s="7"/>
      <c r="CH14" s="7"/>
      <c r="CI14" s="7"/>
      <c r="CJ14" s="7"/>
      <c r="CK14" s="7"/>
      <c r="CL14" s="7">
        <f>SUM(CF14:CK14)</f>
        <v>0</v>
      </c>
      <c r="CM14" s="7">
        <f>100*CL14/19</f>
        <v>0</v>
      </c>
      <c r="CN14" s="7">
        <f>CE14+CL14</f>
        <v>10</v>
      </c>
      <c r="CO14" s="7">
        <f>100*CN14/29</f>
        <v>34.48275862068966</v>
      </c>
    </row>
    <row r="15" spans="1:93" ht="15">
      <c r="A15" s="7"/>
      <c r="B15" s="7" t="s">
        <v>40</v>
      </c>
      <c r="C15" s="7" t="s">
        <v>41</v>
      </c>
      <c r="D15" s="7" t="s">
        <v>173</v>
      </c>
      <c r="E15" s="9">
        <f>F15/6</f>
        <v>53.94875711115569</v>
      </c>
      <c r="F15" s="7">
        <f>T15+AI15+AX15+BM15+CB15+CO15</f>
        <v>323.6925426669342</v>
      </c>
      <c r="G15" s="12" t="s">
        <v>18</v>
      </c>
      <c r="H15" s="15"/>
      <c r="I15" s="7" t="s">
        <v>17</v>
      </c>
      <c r="J15" s="7">
        <v>2</v>
      </c>
      <c r="K15" s="7">
        <v>1</v>
      </c>
      <c r="L15" s="7">
        <v>2</v>
      </c>
      <c r="M15" s="7">
        <v>3</v>
      </c>
      <c r="N15" s="7">
        <v>0</v>
      </c>
      <c r="O15" s="7">
        <v>1</v>
      </c>
      <c r="P15" s="7">
        <v>2</v>
      </c>
      <c r="Q15" s="7">
        <f>SUM(J15:P15)</f>
        <v>11</v>
      </c>
      <c r="R15" s="7">
        <f>100*Q15/24</f>
        <v>45.833333333333336</v>
      </c>
      <c r="S15" s="7">
        <f>H15+Q15</f>
        <v>11</v>
      </c>
      <c r="T15" s="7">
        <f>100*S15/34</f>
        <v>32.35294117647059</v>
      </c>
      <c r="U15" s="12"/>
      <c r="V15" s="12" t="s">
        <v>154</v>
      </c>
      <c r="W15" s="12" t="s">
        <v>159</v>
      </c>
      <c r="X15" s="7" t="s">
        <v>18</v>
      </c>
      <c r="Y15" s="7"/>
      <c r="Z15" s="7"/>
      <c r="AA15" s="7"/>
      <c r="AB15" s="7"/>
      <c r="AC15" s="7"/>
      <c r="AD15" s="7"/>
      <c r="AE15" s="7"/>
      <c r="AF15" s="7">
        <f>SUM(Y15:AE15)</f>
        <v>0</v>
      </c>
      <c r="AG15" s="7">
        <f>100*AF15/29</f>
        <v>0</v>
      </c>
      <c r="AH15" s="7">
        <f>W15+AF15</f>
        <v>5</v>
      </c>
      <c r="AI15" s="7">
        <f>100*AH15/39</f>
        <v>12.820512820512821</v>
      </c>
      <c r="AJ15" s="12"/>
      <c r="AK15" s="12" t="s">
        <v>18</v>
      </c>
      <c r="AL15" s="12" t="s">
        <v>33</v>
      </c>
      <c r="AM15" s="7" t="s">
        <v>17</v>
      </c>
      <c r="AN15" s="7">
        <v>2</v>
      </c>
      <c r="AO15" s="7">
        <v>0</v>
      </c>
      <c r="AP15" s="7">
        <v>3</v>
      </c>
      <c r="AQ15" s="7">
        <v>1</v>
      </c>
      <c r="AR15" s="7">
        <v>3</v>
      </c>
      <c r="AS15" s="7">
        <v>0</v>
      </c>
      <c r="AT15" s="7">
        <v>2</v>
      </c>
      <c r="AU15" s="7">
        <f>SUM(AN15:AT15)</f>
        <v>11</v>
      </c>
      <c r="AV15" s="7">
        <f>100*AU15/25</f>
        <v>44</v>
      </c>
      <c r="AW15" s="7">
        <f>AL15+AU15</f>
        <v>11</v>
      </c>
      <c r="AX15" s="7">
        <f>100*AW15/35</f>
        <v>31.428571428571427</v>
      </c>
      <c r="AY15" s="7"/>
      <c r="AZ15" s="7" t="s">
        <v>154</v>
      </c>
      <c r="BA15" s="7">
        <v>10</v>
      </c>
      <c r="BB15" s="7" t="s">
        <v>17</v>
      </c>
      <c r="BC15" s="7">
        <v>2</v>
      </c>
      <c r="BD15" s="7">
        <v>1</v>
      </c>
      <c r="BE15" s="7">
        <v>4</v>
      </c>
      <c r="BF15" s="7">
        <v>4</v>
      </c>
      <c r="BG15" s="7">
        <v>4</v>
      </c>
      <c r="BH15" s="7">
        <v>2</v>
      </c>
      <c r="BI15" s="7">
        <v>0</v>
      </c>
      <c r="BJ15" s="7">
        <f>SUM(BC15:BI15)</f>
        <v>17</v>
      </c>
      <c r="BK15" s="7">
        <f>100*BJ15/22</f>
        <v>77.27272727272727</v>
      </c>
      <c r="BL15" s="7">
        <f>BA15+BJ15</f>
        <v>27</v>
      </c>
      <c r="BM15" s="7">
        <f>100*BL15/32</f>
        <v>84.375</v>
      </c>
      <c r="BN15" s="7"/>
      <c r="BO15" s="11"/>
      <c r="BP15" s="13" t="s">
        <v>23</v>
      </c>
      <c r="BQ15" s="7" t="s">
        <v>17</v>
      </c>
      <c r="BR15" s="7">
        <v>2</v>
      </c>
      <c r="BS15" s="7">
        <v>2</v>
      </c>
      <c r="BT15" s="7">
        <v>3</v>
      </c>
      <c r="BU15" s="7">
        <v>4</v>
      </c>
      <c r="BV15" s="7">
        <v>3</v>
      </c>
      <c r="BW15" s="7">
        <v>4</v>
      </c>
      <c r="BX15" s="7">
        <v>2</v>
      </c>
      <c r="BY15" s="7">
        <f>SUM(BR15:BX15)</f>
        <v>20</v>
      </c>
      <c r="BZ15" s="7">
        <f>100*BY15/22</f>
        <v>90.9090909090909</v>
      </c>
      <c r="CA15" s="7">
        <f>BP15+BY15</f>
        <v>30</v>
      </c>
      <c r="CB15" s="7">
        <f>100*CA15/32</f>
        <v>93.75</v>
      </c>
      <c r="CC15" s="7"/>
      <c r="CD15" s="7"/>
      <c r="CE15" s="7">
        <v>9</v>
      </c>
      <c r="CF15" s="7">
        <v>2</v>
      </c>
      <c r="CG15" s="7">
        <v>0</v>
      </c>
      <c r="CH15" s="7">
        <v>0</v>
      </c>
      <c r="CI15" s="7">
        <v>3</v>
      </c>
      <c r="CJ15" s="7">
        <v>1</v>
      </c>
      <c r="CK15" s="7">
        <v>5</v>
      </c>
      <c r="CL15" s="7">
        <f>SUM(CF15:CK15)</f>
        <v>11</v>
      </c>
      <c r="CM15" s="7">
        <f>100*CL15/19</f>
        <v>57.89473684210526</v>
      </c>
      <c r="CN15" s="7">
        <f>CE15+CL15</f>
        <v>20</v>
      </c>
      <c r="CO15" s="7">
        <f>100*CN15/29</f>
        <v>68.96551724137932</v>
      </c>
    </row>
    <row r="16" spans="1:93" ht="15">
      <c r="A16" s="7"/>
      <c r="B16" s="7" t="s">
        <v>42</v>
      </c>
      <c r="C16" s="7" t="s">
        <v>43</v>
      </c>
      <c r="D16" s="12" t="s">
        <v>170</v>
      </c>
      <c r="E16" s="9">
        <f>F16/6</f>
        <v>57.12533901945533</v>
      </c>
      <c r="F16" s="7">
        <f>T16+AI16+AX16+BM16+CB16+CO16</f>
        <v>342.752034116732</v>
      </c>
      <c r="G16" s="12" t="s">
        <v>18</v>
      </c>
      <c r="H16" s="14" t="s">
        <v>167</v>
      </c>
      <c r="I16" s="7" t="s">
        <v>170</v>
      </c>
      <c r="J16" s="7">
        <v>0</v>
      </c>
      <c r="K16" s="7">
        <v>0</v>
      </c>
      <c r="L16" s="7">
        <v>2</v>
      </c>
      <c r="M16" s="7">
        <v>3</v>
      </c>
      <c r="N16" s="7">
        <v>4</v>
      </c>
      <c r="O16" s="7">
        <v>3</v>
      </c>
      <c r="P16" s="7">
        <v>1</v>
      </c>
      <c r="Q16" s="7">
        <f>SUM(J16:P16)</f>
        <v>13</v>
      </c>
      <c r="R16" s="7">
        <f>100*Q16/24</f>
        <v>54.166666666666664</v>
      </c>
      <c r="S16" s="7">
        <f>H16+Q16</f>
        <v>21</v>
      </c>
      <c r="T16" s="7">
        <f>100*S16/34</f>
        <v>61.76470588235294</v>
      </c>
      <c r="U16" s="12"/>
      <c r="V16" s="12" t="s">
        <v>18</v>
      </c>
      <c r="W16" s="12"/>
      <c r="X16" s="7" t="s">
        <v>170</v>
      </c>
      <c r="Y16" s="7"/>
      <c r="Z16" s="7"/>
      <c r="AA16" s="7"/>
      <c r="AB16" s="7"/>
      <c r="AC16" s="7"/>
      <c r="AD16" s="7"/>
      <c r="AE16" s="7"/>
      <c r="AF16" s="7">
        <f>SUM(Y16:AE16)</f>
        <v>0</v>
      </c>
      <c r="AG16" s="7">
        <f>100*AF16/29</f>
        <v>0</v>
      </c>
      <c r="AH16" s="7">
        <f>W16+AF16</f>
        <v>0</v>
      </c>
      <c r="AI16" s="7">
        <f>100*AH16/39</f>
        <v>0</v>
      </c>
      <c r="AJ16" s="12"/>
      <c r="AK16" s="12" t="s">
        <v>154</v>
      </c>
      <c r="AL16" s="12" t="s">
        <v>23</v>
      </c>
      <c r="AM16" s="7" t="s">
        <v>16</v>
      </c>
      <c r="AN16" s="7">
        <v>1</v>
      </c>
      <c r="AO16" s="7">
        <v>3</v>
      </c>
      <c r="AP16" s="7">
        <v>3</v>
      </c>
      <c r="AQ16" s="7">
        <v>4</v>
      </c>
      <c r="AR16" s="7">
        <v>4</v>
      </c>
      <c r="AS16" s="7">
        <v>2</v>
      </c>
      <c r="AT16" s="7">
        <v>5</v>
      </c>
      <c r="AU16" s="7">
        <f>SUM(AN16:AT16)</f>
        <v>22</v>
      </c>
      <c r="AV16" s="7">
        <f>100*AU16/25</f>
        <v>88</v>
      </c>
      <c r="AW16" s="7">
        <f>AL16+AU16</f>
        <v>32</v>
      </c>
      <c r="AX16" s="7">
        <f>100*AW16/35</f>
        <v>91.42857142857143</v>
      </c>
      <c r="AY16" s="7"/>
      <c r="AZ16" s="7" t="s">
        <v>154</v>
      </c>
      <c r="BA16" s="7">
        <v>10</v>
      </c>
      <c r="BB16" s="7" t="s">
        <v>16</v>
      </c>
      <c r="BC16" s="7">
        <v>2</v>
      </c>
      <c r="BD16" s="7">
        <v>3</v>
      </c>
      <c r="BE16" s="7">
        <v>3</v>
      </c>
      <c r="BF16" s="7">
        <v>0</v>
      </c>
      <c r="BG16" s="7">
        <v>4</v>
      </c>
      <c r="BH16" s="7">
        <v>0</v>
      </c>
      <c r="BI16" s="7">
        <v>2</v>
      </c>
      <c r="BJ16" s="7">
        <f>SUM(BC16:BI16)</f>
        <v>14</v>
      </c>
      <c r="BK16" s="7">
        <f>100*BJ16/28</f>
        <v>50</v>
      </c>
      <c r="BL16" s="7">
        <f>BA16+BJ16</f>
        <v>24</v>
      </c>
      <c r="BM16" s="7">
        <f>100*BL16/38</f>
        <v>63.1578947368421</v>
      </c>
      <c r="BN16" s="7"/>
      <c r="BO16" s="11"/>
      <c r="BP16" s="13" t="s">
        <v>23</v>
      </c>
      <c r="BQ16" s="7" t="s">
        <v>170</v>
      </c>
      <c r="BR16" s="7">
        <v>0</v>
      </c>
      <c r="BS16" s="7">
        <v>0</v>
      </c>
      <c r="BT16" s="7">
        <v>3</v>
      </c>
      <c r="BU16" s="7">
        <v>3</v>
      </c>
      <c r="BV16" s="7">
        <v>2</v>
      </c>
      <c r="BW16" s="7">
        <v>3</v>
      </c>
      <c r="BX16" s="7">
        <v>4</v>
      </c>
      <c r="BY16" s="7">
        <f>SUM(BR16:BX16)</f>
        <v>15</v>
      </c>
      <c r="BZ16" s="7">
        <f>100*BY16/22</f>
        <v>68.18181818181819</v>
      </c>
      <c r="CA16" s="7">
        <f>BP16+BY16</f>
        <v>25</v>
      </c>
      <c r="CB16" s="7">
        <f>100*CA16/32</f>
        <v>78.125</v>
      </c>
      <c r="CC16" s="7"/>
      <c r="CD16" s="7"/>
      <c r="CE16" s="7">
        <v>7</v>
      </c>
      <c r="CF16" s="7">
        <v>2</v>
      </c>
      <c r="CG16" s="7">
        <v>1</v>
      </c>
      <c r="CH16" s="7">
        <v>2</v>
      </c>
      <c r="CI16" s="7">
        <v>1</v>
      </c>
      <c r="CJ16" s="7">
        <v>1</v>
      </c>
      <c r="CK16" s="7">
        <v>0</v>
      </c>
      <c r="CL16" s="7">
        <f>SUM(CF16:CK16)</f>
        <v>7</v>
      </c>
      <c r="CM16" s="7">
        <f>100*CL16/19</f>
        <v>36.8421052631579</v>
      </c>
      <c r="CN16" s="7">
        <f>CE16+CL16</f>
        <v>14</v>
      </c>
      <c r="CO16" s="7">
        <f>100*CN16/29</f>
        <v>48.275862068965516</v>
      </c>
    </row>
    <row r="17" spans="1:93" ht="15">
      <c r="A17" s="7"/>
      <c r="B17" s="7" t="s">
        <v>42</v>
      </c>
      <c r="C17" s="7" t="s">
        <v>43</v>
      </c>
      <c r="D17" s="12" t="s">
        <v>171</v>
      </c>
      <c r="E17" s="9">
        <f>F17/6</f>
        <v>35.60683688175815</v>
      </c>
      <c r="F17" s="7">
        <f>T17+AI17+AX17+BM17+CB17+CO17</f>
        <v>213.6410212905489</v>
      </c>
      <c r="G17" s="12" t="s">
        <v>154</v>
      </c>
      <c r="H17" s="15" t="s">
        <v>167</v>
      </c>
      <c r="I17" s="7" t="s">
        <v>17</v>
      </c>
      <c r="J17" s="7">
        <v>2</v>
      </c>
      <c r="K17" s="7">
        <v>0</v>
      </c>
      <c r="L17" s="7">
        <v>1</v>
      </c>
      <c r="M17" s="7">
        <v>0</v>
      </c>
      <c r="N17" s="7">
        <v>0</v>
      </c>
      <c r="O17" s="7">
        <v>0</v>
      </c>
      <c r="P17" s="7">
        <v>0</v>
      </c>
      <c r="Q17" s="7">
        <f>SUM(J17:P17)</f>
        <v>3</v>
      </c>
      <c r="R17" s="7">
        <f>100*Q17/24</f>
        <v>12.5</v>
      </c>
      <c r="S17" s="7">
        <f>H17+Q17</f>
        <v>11</v>
      </c>
      <c r="T17" s="7">
        <f>100*S17/34</f>
        <v>32.35294117647059</v>
      </c>
      <c r="U17" s="12"/>
      <c r="V17" s="12" t="s">
        <v>18</v>
      </c>
      <c r="W17" s="12"/>
      <c r="X17" s="7" t="s">
        <v>18</v>
      </c>
      <c r="Y17" s="7"/>
      <c r="Z17" s="7"/>
      <c r="AA17" s="7"/>
      <c r="AB17" s="7"/>
      <c r="AC17" s="7"/>
      <c r="AD17" s="7"/>
      <c r="AE17" s="7"/>
      <c r="AF17" s="7">
        <f>SUM(Y17:AE17)</f>
        <v>0</v>
      </c>
      <c r="AG17" s="7">
        <f>100*AF17/29</f>
        <v>0</v>
      </c>
      <c r="AH17" s="7">
        <f>W17+AF17</f>
        <v>0</v>
      </c>
      <c r="AI17" s="7">
        <f>100*AH17/39</f>
        <v>0</v>
      </c>
      <c r="AJ17" s="12"/>
      <c r="AK17" s="12" t="s">
        <v>154</v>
      </c>
      <c r="AL17" s="12" t="s">
        <v>23</v>
      </c>
      <c r="AM17" s="7" t="s">
        <v>18</v>
      </c>
      <c r="AN17" s="7"/>
      <c r="AO17" s="7"/>
      <c r="AP17" s="7"/>
      <c r="AQ17" s="7"/>
      <c r="AR17" s="7"/>
      <c r="AS17" s="7"/>
      <c r="AT17" s="7"/>
      <c r="AU17" s="7">
        <f>SUM(AN17:AT17)</f>
        <v>0</v>
      </c>
      <c r="AV17" s="7">
        <f>100*AU17/25</f>
        <v>0</v>
      </c>
      <c r="AW17" s="7">
        <f>AL17+AU17</f>
        <v>10</v>
      </c>
      <c r="AX17" s="7">
        <f>100*AW17/35</f>
        <v>28.571428571428573</v>
      </c>
      <c r="AY17" s="7"/>
      <c r="AZ17" s="7" t="s">
        <v>154</v>
      </c>
      <c r="BA17" s="7">
        <v>10</v>
      </c>
      <c r="BB17" s="7" t="s">
        <v>18</v>
      </c>
      <c r="BC17" s="7"/>
      <c r="BD17" s="7"/>
      <c r="BE17" s="7"/>
      <c r="BF17" s="7"/>
      <c r="BG17" s="7"/>
      <c r="BH17" s="7"/>
      <c r="BI17" s="7"/>
      <c r="BJ17" s="7">
        <f>SUM(BC17:BI17)</f>
        <v>0</v>
      </c>
      <c r="BK17" s="7">
        <f>100*BJ17/28</f>
        <v>0</v>
      </c>
      <c r="BL17" s="7">
        <f>BA17+BJ17</f>
        <v>10</v>
      </c>
      <c r="BM17" s="7">
        <f>100*BL17/38</f>
        <v>26.31578947368421</v>
      </c>
      <c r="BN17" s="7"/>
      <c r="BO17" s="11"/>
      <c r="BP17" s="13" t="s">
        <v>23</v>
      </c>
      <c r="BQ17" s="7" t="s">
        <v>17</v>
      </c>
      <c r="BR17" s="7">
        <v>0</v>
      </c>
      <c r="BS17" s="7">
        <v>0</v>
      </c>
      <c r="BT17" s="7">
        <v>3</v>
      </c>
      <c r="BU17" s="7">
        <v>3</v>
      </c>
      <c r="BV17" s="7">
        <v>2</v>
      </c>
      <c r="BW17" s="7">
        <v>3</v>
      </c>
      <c r="BX17" s="7">
        <v>4</v>
      </c>
      <c r="BY17" s="7">
        <f>SUM(BR17:BX17)</f>
        <v>15</v>
      </c>
      <c r="BZ17" s="7">
        <f>100*BY17/22</f>
        <v>68.18181818181819</v>
      </c>
      <c r="CA17" s="7">
        <f>BP17+BY17</f>
        <v>25</v>
      </c>
      <c r="CB17" s="7">
        <f>100*CA17/32</f>
        <v>78.125</v>
      </c>
      <c r="CC17" s="7"/>
      <c r="CD17" s="7"/>
      <c r="CE17" s="7">
        <v>7</v>
      </c>
      <c r="CF17" s="7">
        <v>2</v>
      </c>
      <c r="CG17" s="7">
        <v>1</v>
      </c>
      <c r="CH17" s="7">
        <v>2</v>
      </c>
      <c r="CI17" s="7">
        <v>1</v>
      </c>
      <c r="CJ17" s="7">
        <v>1</v>
      </c>
      <c r="CK17" s="7">
        <v>0</v>
      </c>
      <c r="CL17" s="7">
        <f>SUM(CF17:CK17)</f>
        <v>7</v>
      </c>
      <c r="CM17" s="7">
        <f>100*CL17/19</f>
        <v>36.8421052631579</v>
      </c>
      <c r="CN17" s="7">
        <f>CE17+CL17</f>
        <v>14</v>
      </c>
      <c r="CO17" s="7">
        <f>100*CN17/29</f>
        <v>48.275862068965516</v>
      </c>
    </row>
    <row r="18" spans="1:93" ht="15">
      <c r="A18" s="7"/>
      <c r="B18" s="7" t="s">
        <v>42</v>
      </c>
      <c r="C18" s="7" t="s">
        <v>43</v>
      </c>
      <c r="D18" s="13" t="s">
        <v>178</v>
      </c>
      <c r="E18" s="9">
        <f>F18/6</f>
        <v>54.85719385816501</v>
      </c>
      <c r="F18" s="7">
        <f>T18+AI18+AX18+BM18+CB18+CO18</f>
        <v>329.1431631489901</v>
      </c>
      <c r="G18" s="12" t="s">
        <v>18</v>
      </c>
      <c r="H18" s="14" t="s">
        <v>167</v>
      </c>
      <c r="I18" s="7" t="s">
        <v>16</v>
      </c>
      <c r="J18" s="7">
        <v>0</v>
      </c>
      <c r="K18" s="7">
        <v>0</v>
      </c>
      <c r="L18" s="7">
        <v>2</v>
      </c>
      <c r="M18" s="7">
        <v>3</v>
      </c>
      <c r="N18" s="7">
        <v>4</v>
      </c>
      <c r="O18" s="7">
        <v>3</v>
      </c>
      <c r="P18" s="7">
        <v>1</v>
      </c>
      <c r="Q18" s="7">
        <f>SUM(J18:P18)</f>
        <v>13</v>
      </c>
      <c r="R18" s="7">
        <f>100*Q18/24</f>
        <v>54.166666666666664</v>
      </c>
      <c r="S18" s="7">
        <f>H18+Q18</f>
        <v>21</v>
      </c>
      <c r="T18" s="7">
        <f>100*S18/34</f>
        <v>61.76470588235294</v>
      </c>
      <c r="U18" s="12"/>
      <c r="V18" s="12" t="s">
        <v>18</v>
      </c>
      <c r="W18" s="12"/>
      <c r="X18" s="7" t="s">
        <v>18</v>
      </c>
      <c r="Y18" s="7"/>
      <c r="Z18" s="7"/>
      <c r="AA18" s="7"/>
      <c r="AB18" s="7"/>
      <c r="AC18" s="7"/>
      <c r="AD18" s="7"/>
      <c r="AE18" s="7"/>
      <c r="AF18" s="7">
        <f>SUM(Y18:AE18)</f>
        <v>0</v>
      </c>
      <c r="AG18" s="7">
        <f>100*AF18/29</f>
        <v>0</v>
      </c>
      <c r="AH18" s="7">
        <f>W18+AF18</f>
        <v>0</v>
      </c>
      <c r="AI18" s="7">
        <f>100*AH18/39</f>
        <v>0</v>
      </c>
      <c r="AJ18" s="12"/>
      <c r="AK18" s="12" t="s">
        <v>154</v>
      </c>
      <c r="AL18" s="12" t="s">
        <v>23</v>
      </c>
      <c r="AM18" s="7" t="s">
        <v>16</v>
      </c>
      <c r="AN18" s="7">
        <v>1</v>
      </c>
      <c r="AO18" s="7">
        <v>3</v>
      </c>
      <c r="AP18" s="7">
        <v>3</v>
      </c>
      <c r="AQ18" s="7">
        <v>4</v>
      </c>
      <c r="AR18" s="7">
        <v>4</v>
      </c>
      <c r="AS18" s="7">
        <v>2</v>
      </c>
      <c r="AT18" s="7">
        <v>5</v>
      </c>
      <c r="AU18" s="7">
        <f>SUM(AN18:AT18)</f>
        <v>22</v>
      </c>
      <c r="AV18" s="7">
        <f>100*AU18/25</f>
        <v>88</v>
      </c>
      <c r="AW18" s="7">
        <f>AL18+AU18</f>
        <v>32</v>
      </c>
      <c r="AX18" s="7">
        <f>100*AW18/35</f>
        <v>91.42857142857143</v>
      </c>
      <c r="AY18" s="7"/>
      <c r="AZ18" s="7" t="s">
        <v>154</v>
      </c>
      <c r="BA18" s="7">
        <v>10</v>
      </c>
      <c r="BB18" s="7" t="s">
        <v>16</v>
      </c>
      <c r="BC18" s="7">
        <v>2</v>
      </c>
      <c r="BD18" s="7">
        <v>3</v>
      </c>
      <c r="BE18" s="7">
        <v>3</v>
      </c>
      <c r="BF18" s="7">
        <v>0</v>
      </c>
      <c r="BG18" s="7">
        <v>4</v>
      </c>
      <c r="BH18" s="7">
        <v>0</v>
      </c>
      <c r="BI18" s="7">
        <v>2</v>
      </c>
      <c r="BJ18" s="7">
        <f>SUM(BC18:BI18)</f>
        <v>14</v>
      </c>
      <c r="BK18" s="7">
        <f>100*BJ18/28</f>
        <v>50</v>
      </c>
      <c r="BL18" s="7">
        <f>BA18+BJ18</f>
        <v>24</v>
      </c>
      <c r="BM18" s="7">
        <f>100*BL18/38</f>
        <v>63.1578947368421</v>
      </c>
      <c r="BN18" s="7"/>
      <c r="BO18" s="11"/>
      <c r="BP18" s="13" t="s">
        <v>23</v>
      </c>
      <c r="BQ18" s="7" t="s">
        <v>16</v>
      </c>
      <c r="BR18" s="7">
        <v>2</v>
      </c>
      <c r="BS18" s="7">
        <v>0</v>
      </c>
      <c r="BT18" s="7">
        <v>0</v>
      </c>
      <c r="BU18" s="7">
        <v>2</v>
      </c>
      <c r="BV18" s="7">
        <v>3</v>
      </c>
      <c r="BW18" s="7">
        <v>1</v>
      </c>
      <c r="BX18" s="7">
        <v>2</v>
      </c>
      <c r="BY18" s="7">
        <f>SUM(BR18:BX18)</f>
        <v>10</v>
      </c>
      <c r="BZ18" s="7">
        <f>100*BY18/21</f>
        <v>47.61904761904762</v>
      </c>
      <c r="CA18" s="7">
        <f>BP18+BY18</f>
        <v>20</v>
      </c>
      <c r="CB18" s="7">
        <f>100*CA18/31</f>
        <v>64.51612903225806</v>
      </c>
      <c r="CC18" s="7"/>
      <c r="CD18" s="7"/>
      <c r="CE18" s="7">
        <v>7</v>
      </c>
      <c r="CF18" s="7">
        <v>2</v>
      </c>
      <c r="CG18" s="7">
        <v>1</v>
      </c>
      <c r="CH18" s="7">
        <v>2</v>
      </c>
      <c r="CI18" s="7">
        <v>1</v>
      </c>
      <c r="CJ18" s="7">
        <v>1</v>
      </c>
      <c r="CK18" s="7">
        <v>0</v>
      </c>
      <c r="CL18" s="7">
        <f>SUM(CF18:CK18)</f>
        <v>7</v>
      </c>
      <c r="CM18" s="7">
        <f>100*CL18/19</f>
        <v>36.8421052631579</v>
      </c>
      <c r="CN18" s="7">
        <f>CE18+CL18</f>
        <v>14</v>
      </c>
      <c r="CO18" s="7">
        <f>100*CN18/29</f>
        <v>48.275862068965516</v>
      </c>
    </row>
    <row r="19" spans="1:93" ht="15">
      <c r="A19" s="7"/>
      <c r="B19" s="7" t="s">
        <v>44</v>
      </c>
      <c r="C19" s="7" t="s">
        <v>39</v>
      </c>
      <c r="D19" s="13" t="s">
        <v>180</v>
      </c>
      <c r="E19" s="9">
        <f>F19/6</f>
        <v>56.60487866972884</v>
      </c>
      <c r="F19" s="7">
        <f>T19+AI19+AX19+BM19+CB19+CO19</f>
        <v>339.62927201837306</v>
      </c>
      <c r="G19" s="12" t="s">
        <v>154</v>
      </c>
      <c r="H19" s="15" t="s">
        <v>167</v>
      </c>
      <c r="I19" s="7" t="s">
        <v>16</v>
      </c>
      <c r="J19" s="7">
        <v>0</v>
      </c>
      <c r="K19" s="7">
        <v>0</v>
      </c>
      <c r="L19" s="7">
        <v>2</v>
      </c>
      <c r="M19" s="7">
        <v>0</v>
      </c>
      <c r="N19" s="7">
        <v>2</v>
      </c>
      <c r="O19" s="7">
        <v>2</v>
      </c>
      <c r="P19" s="7">
        <v>1</v>
      </c>
      <c r="Q19" s="7">
        <f>SUM(J19:P19)</f>
        <v>7</v>
      </c>
      <c r="R19" s="7">
        <f>100*Q19/24</f>
        <v>29.166666666666668</v>
      </c>
      <c r="S19" s="7">
        <f>H19+Q19</f>
        <v>15</v>
      </c>
      <c r="T19" s="7">
        <f>100*S19/34</f>
        <v>44.11764705882353</v>
      </c>
      <c r="U19" s="12"/>
      <c r="V19" s="12" t="s">
        <v>18</v>
      </c>
      <c r="W19" s="12"/>
      <c r="X19" s="7" t="s">
        <v>16</v>
      </c>
      <c r="Y19" s="7">
        <v>0</v>
      </c>
      <c r="Z19" s="7">
        <v>2</v>
      </c>
      <c r="AA19" s="7">
        <v>3</v>
      </c>
      <c r="AB19" s="7">
        <v>0</v>
      </c>
      <c r="AC19" s="7">
        <v>0</v>
      </c>
      <c r="AD19" s="7">
        <v>0</v>
      </c>
      <c r="AE19" s="7">
        <v>4</v>
      </c>
      <c r="AF19" s="7">
        <f>SUM(Y19:AE19)</f>
        <v>9</v>
      </c>
      <c r="AG19" s="7">
        <f>100*AF19/29</f>
        <v>31.03448275862069</v>
      </c>
      <c r="AH19" s="7">
        <f>W19+AF19</f>
        <v>9</v>
      </c>
      <c r="AI19" s="7">
        <f>100*AH19/39</f>
        <v>23.076923076923077</v>
      </c>
      <c r="AJ19" s="12"/>
      <c r="AK19" s="12" t="s">
        <v>154</v>
      </c>
      <c r="AL19" s="12" t="s">
        <v>23</v>
      </c>
      <c r="AM19" s="7" t="s">
        <v>16</v>
      </c>
      <c r="AN19" s="7">
        <v>1</v>
      </c>
      <c r="AO19" s="7">
        <v>1</v>
      </c>
      <c r="AP19" s="7">
        <v>1</v>
      </c>
      <c r="AQ19" s="7">
        <v>3</v>
      </c>
      <c r="AR19" s="7">
        <v>2</v>
      </c>
      <c r="AS19" s="7">
        <v>0</v>
      </c>
      <c r="AT19" s="7">
        <v>2</v>
      </c>
      <c r="AU19" s="7">
        <f>SUM(AN19:AT19)</f>
        <v>10</v>
      </c>
      <c r="AV19" s="7">
        <f>100*AU19/25</f>
        <v>40</v>
      </c>
      <c r="AW19" s="7">
        <f>AL19+AU19</f>
        <v>20</v>
      </c>
      <c r="AX19" s="7">
        <f>100*AW19/35</f>
        <v>57.142857142857146</v>
      </c>
      <c r="AY19" s="7"/>
      <c r="AZ19" s="7" t="s">
        <v>154</v>
      </c>
      <c r="BA19" s="7">
        <v>7.78</v>
      </c>
      <c r="BB19" s="7" t="s">
        <v>16</v>
      </c>
      <c r="BC19" s="7">
        <v>0</v>
      </c>
      <c r="BD19" s="7">
        <v>2</v>
      </c>
      <c r="BE19" s="7">
        <v>1</v>
      </c>
      <c r="BF19" s="7">
        <v>0</v>
      </c>
      <c r="BG19" s="7">
        <v>4</v>
      </c>
      <c r="BH19" s="7">
        <v>0</v>
      </c>
      <c r="BI19" s="7">
        <v>0</v>
      </c>
      <c r="BJ19" s="7">
        <f>SUM(BC19:BI19)</f>
        <v>7</v>
      </c>
      <c r="BK19" s="7">
        <f>100*BJ19/28</f>
        <v>25</v>
      </c>
      <c r="BL19" s="7">
        <f>BA19+BJ19</f>
        <v>14.780000000000001</v>
      </c>
      <c r="BM19" s="7">
        <f>100*BL19/38</f>
        <v>38.89473684210526</v>
      </c>
      <c r="BN19" s="7"/>
      <c r="BO19" s="11"/>
      <c r="BP19" s="13" t="s">
        <v>30</v>
      </c>
      <c r="BQ19" s="7" t="s">
        <v>16</v>
      </c>
      <c r="BR19" s="7">
        <v>2</v>
      </c>
      <c r="BS19" s="7">
        <v>3</v>
      </c>
      <c r="BT19" s="7">
        <v>2</v>
      </c>
      <c r="BU19" s="7">
        <v>1</v>
      </c>
      <c r="BV19" s="7">
        <v>3</v>
      </c>
      <c r="BW19" s="7">
        <v>4</v>
      </c>
      <c r="BX19" s="7">
        <v>3</v>
      </c>
      <c r="BY19" s="7">
        <f>SUM(BR19:BX19)</f>
        <v>18</v>
      </c>
      <c r="BZ19" s="7">
        <f>100*BY19/21</f>
        <v>85.71428571428571</v>
      </c>
      <c r="CA19" s="7">
        <f>BP19+BY19</f>
        <v>26.89</v>
      </c>
      <c r="CB19" s="7">
        <f>100*CA19/31</f>
        <v>86.74193548387096</v>
      </c>
      <c r="CC19" s="7"/>
      <c r="CD19" s="7"/>
      <c r="CE19" s="7">
        <v>10</v>
      </c>
      <c r="CF19" s="7">
        <v>2</v>
      </c>
      <c r="CG19" s="7">
        <v>4</v>
      </c>
      <c r="CH19" s="7">
        <v>2</v>
      </c>
      <c r="CI19" s="7">
        <v>1</v>
      </c>
      <c r="CJ19" s="7">
        <v>2</v>
      </c>
      <c r="CK19" s="7">
        <v>5</v>
      </c>
      <c r="CL19" s="7">
        <f>SUM(CF19:CK19)</f>
        <v>16</v>
      </c>
      <c r="CM19" s="7">
        <f>100*CL19/19</f>
        <v>84.21052631578948</v>
      </c>
      <c r="CN19" s="7">
        <f>CE19+CL19</f>
        <v>26</v>
      </c>
      <c r="CO19" s="7">
        <f>100*CN19/29</f>
        <v>89.65517241379311</v>
      </c>
    </row>
    <row r="20" spans="1:93" ht="15">
      <c r="A20" s="7"/>
      <c r="B20" s="7" t="s">
        <v>45</v>
      </c>
      <c r="C20" s="7" t="s">
        <v>46</v>
      </c>
      <c r="D20" s="13" t="s">
        <v>170</v>
      </c>
      <c r="E20" s="9">
        <f>F20/6</f>
        <v>43.006824712643684</v>
      </c>
      <c r="F20" s="7">
        <f>T20+AI20+AX20+BM20+CB20+CO20</f>
        <v>258.0409482758621</v>
      </c>
      <c r="G20" s="12" t="s">
        <v>18</v>
      </c>
      <c r="H20" s="14"/>
      <c r="I20" s="7" t="s">
        <v>18</v>
      </c>
      <c r="J20" s="7"/>
      <c r="K20" s="7"/>
      <c r="L20" s="7"/>
      <c r="M20" s="7"/>
      <c r="N20" s="7"/>
      <c r="O20" s="7"/>
      <c r="P20" s="7"/>
      <c r="Q20" s="7">
        <f>SUM(J20:P20)</f>
        <v>0</v>
      </c>
      <c r="R20" s="7">
        <f>100*Q20/24</f>
        <v>0</v>
      </c>
      <c r="S20" s="7">
        <f>H20+Q20</f>
        <v>0</v>
      </c>
      <c r="T20" s="7">
        <f>100*S20/34</f>
        <v>0</v>
      </c>
      <c r="U20" s="12"/>
      <c r="V20" s="12" t="s">
        <v>18</v>
      </c>
      <c r="W20" s="12"/>
      <c r="X20" s="7" t="s">
        <v>18</v>
      </c>
      <c r="Y20" s="7"/>
      <c r="Z20" s="7"/>
      <c r="AA20" s="7"/>
      <c r="AB20" s="7"/>
      <c r="AC20" s="7"/>
      <c r="AD20" s="7"/>
      <c r="AE20" s="7"/>
      <c r="AF20" s="7">
        <f>SUM(Y20:AE20)</f>
        <v>0</v>
      </c>
      <c r="AG20" s="7">
        <f>100*AF20/29</f>
        <v>0</v>
      </c>
      <c r="AH20" s="7">
        <f>W20+AF20</f>
        <v>0</v>
      </c>
      <c r="AI20" s="7">
        <f>100*AH20/39</f>
        <v>0</v>
      </c>
      <c r="AJ20" s="12"/>
      <c r="AK20" s="12" t="s">
        <v>18</v>
      </c>
      <c r="AL20" s="12" t="s">
        <v>33</v>
      </c>
      <c r="AM20" s="7" t="s">
        <v>18</v>
      </c>
      <c r="AN20" s="7"/>
      <c r="AO20" s="7"/>
      <c r="AP20" s="7"/>
      <c r="AQ20" s="7"/>
      <c r="AR20" s="7"/>
      <c r="AS20" s="7"/>
      <c r="AT20" s="7"/>
      <c r="AU20" s="7">
        <f>SUM(AN20:AT20)</f>
        <v>0</v>
      </c>
      <c r="AV20" s="7">
        <f>100*AU20/25</f>
        <v>0</v>
      </c>
      <c r="AW20" s="7">
        <f>AL20+AU20</f>
        <v>0</v>
      </c>
      <c r="AX20" s="7">
        <f>100*AW20/35</f>
        <v>0</v>
      </c>
      <c r="AY20" s="7"/>
      <c r="AZ20" s="7" t="s">
        <v>154</v>
      </c>
      <c r="BA20" s="7">
        <v>8.89</v>
      </c>
      <c r="BB20" s="7" t="s">
        <v>17</v>
      </c>
      <c r="BC20" s="7">
        <v>2</v>
      </c>
      <c r="BD20" s="7">
        <v>3</v>
      </c>
      <c r="BE20" s="7">
        <v>2</v>
      </c>
      <c r="BF20" s="7">
        <v>4</v>
      </c>
      <c r="BG20" s="7">
        <v>4</v>
      </c>
      <c r="BH20" s="7">
        <v>4</v>
      </c>
      <c r="BI20" s="7">
        <v>0</v>
      </c>
      <c r="BJ20" s="7">
        <f>SUM(BC20:BI20)</f>
        <v>19</v>
      </c>
      <c r="BK20" s="7">
        <f>100*BJ20/22</f>
        <v>86.36363636363636</v>
      </c>
      <c r="BL20" s="7">
        <f>BA20+BJ20</f>
        <v>27.89</v>
      </c>
      <c r="BM20" s="7">
        <f>100*BL20/32</f>
        <v>87.15625</v>
      </c>
      <c r="BN20" s="7"/>
      <c r="BO20" s="11"/>
      <c r="BP20" s="13" t="s">
        <v>30</v>
      </c>
      <c r="BQ20" s="7" t="s">
        <v>17</v>
      </c>
      <c r="BR20" s="7">
        <v>0</v>
      </c>
      <c r="BS20" s="7">
        <v>2</v>
      </c>
      <c r="BT20" s="7">
        <v>2</v>
      </c>
      <c r="BU20" s="7">
        <v>4</v>
      </c>
      <c r="BV20" s="7">
        <v>2</v>
      </c>
      <c r="BW20" s="7">
        <v>3</v>
      </c>
      <c r="BX20" s="7">
        <v>3</v>
      </c>
      <c r="BY20" s="7">
        <f>SUM(BR20:BX20)</f>
        <v>16</v>
      </c>
      <c r="BZ20" s="7">
        <f>100*BY20/22</f>
        <v>72.72727272727273</v>
      </c>
      <c r="CA20" s="7">
        <f>BP20+BY20</f>
        <v>24.89</v>
      </c>
      <c r="CB20" s="7">
        <f>100*CA20/32</f>
        <v>77.78125</v>
      </c>
      <c r="CC20" s="7"/>
      <c r="CD20" s="7"/>
      <c r="CE20" s="7">
        <v>9</v>
      </c>
      <c r="CF20" s="7">
        <v>2</v>
      </c>
      <c r="CG20" s="7">
        <v>4</v>
      </c>
      <c r="CH20" s="7">
        <v>2</v>
      </c>
      <c r="CI20" s="7">
        <v>3</v>
      </c>
      <c r="CJ20" s="7">
        <v>2</v>
      </c>
      <c r="CK20" s="7">
        <v>5</v>
      </c>
      <c r="CL20" s="7">
        <f>SUM(CF20:CK20)</f>
        <v>18</v>
      </c>
      <c r="CM20" s="7">
        <f>100*CL20/19</f>
        <v>94.73684210526316</v>
      </c>
      <c r="CN20" s="7">
        <f>CE20+CL20</f>
        <v>27</v>
      </c>
      <c r="CO20" s="7">
        <f>100*CN20/29</f>
        <v>93.10344827586206</v>
      </c>
    </row>
    <row r="21" spans="1:93" ht="15">
      <c r="A21" s="7"/>
      <c r="B21" s="7" t="s">
        <v>45</v>
      </c>
      <c r="C21" s="7" t="s">
        <v>46</v>
      </c>
      <c r="D21" s="13" t="s">
        <v>179</v>
      </c>
      <c r="E21" s="9">
        <f>F21/6</f>
        <v>43.006824712643684</v>
      </c>
      <c r="F21" s="7">
        <f>T21+AI21+AX21+BM21+CB21+CO21</f>
        <v>258.0409482758621</v>
      </c>
      <c r="G21" s="12" t="s">
        <v>18</v>
      </c>
      <c r="H21" s="14"/>
      <c r="I21" s="7" t="s">
        <v>18</v>
      </c>
      <c r="J21" s="7"/>
      <c r="K21" s="7"/>
      <c r="L21" s="7"/>
      <c r="M21" s="7"/>
      <c r="N21" s="7"/>
      <c r="O21" s="7"/>
      <c r="P21" s="7"/>
      <c r="Q21" s="7">
        <f>SUM(J21:P21)</f>
        <v>0</v>
      </c>
      <c r="R21" s="7">
        <f>100*Q21/24</f>
        <v>0</v>
      </c>
      <c r="S21" s="7">
        <f>H21+Q21</f>
        <v>0</v>
      </c>
      <c r="T21" s="7">
        <f>100*S21/34</f>
        <v>0</v>
      </c>
      <c r="U21" s="12"/>
      <c r="V21" s="12" t="s">
        <v>18</v>
      </c>
      <c r="W21" s="12"/>
      <c r="X21" s="7" t="s">
        <v>18</v>
      </c>
      <c r="Y21" s="7"/>
      <c r="Z21" s="7"/>
      <c r="AA21" s="7"/>
      <c r="AB21" s="7"/>
      <c r="AC21" s="7"/>
      <c r="AD21" s="7"/>
      <c r="AE21" s="7"/>
      <c r="AF21" s="7">
        <f>SUM(Y21:AE21)</f>
        <v>0</v>
      </c>
      <c r="AG21" s="7">
        <f>100*AF21/29</f>
        <v>0</v>
      </c>
      <c r="AH21" s="7">
        <f>W21+AF21</f>
        <v>0</v>
      </c>
      <c r="AI21" s="7">
        <f>100*AH21/39</f>
        <v>0</v>
      </c>
      <c r="AJ21" s="12"/>
      <c r="AK21" s="12" t="s">
        <v>18</v>
      </c>
      <c r="AL21" s="12" t="s">
        <v>33</v>
      </c>
      <c r="AM21" s="7" t="s">
        <v>18</v>
      </c>
      <c r="AN21" s="7"/>
      <c r="AO21" s="7"/>
      <c r="AP21" s="7"/>
      <c r="AQ21" s="7"/>
      <c r="AR21" s="7"/>
      <c r="AS21" s="7"/>
      <c r="AT21" s="7"/>
      <c r="AU21" s="7">
        <f>SUM(AN21:AT21)</f>
        <v>0</v>
      </c>
      <c r="AV21" s="7">
        <f>100*AU21/25</f>
        <v>0</v>
      </c>
      <c r="AW21" s="7">
        <f>AL21+AU21</f>
        <v>0</v>
      </c>
      <c r="AX21" s="7">
        <f>100*AW21/35</f>
        <v>0</v>
      </c>
      <c r="AY21" s="7"/>
      <c r="AZ21" s="7" t="s">
        <v>154</v>
      </c>
      <c r="BA21" s="7">
        <v>8.89</v>
      </c>
      <c r="BB21" s="7" t="s">
        <v>17</v>
      </c>
      <c r="BC21" s="7">
        <v>2</v>
      </c>
      <c r="BD21" s="7">
        <v>3</v>
      </c>
      <c r="BE21" s="7">
        <v>2</v>
      </c>
      <c r="BF21" s="7">
        <v>4</v>
      </c>
      <c r="BG21" s="7">
        <v>4</v>
      </c>
      <c r="BH21" s="7">
        <v>4</v>
      </c>
      <c r="BI21" s="7">
        <v>0</v>
      </c>
      <c r="BJ21" s="7">
        <f>SUM(BC21:BI21)</f>
        <v>19</v>
      </c>
      <c r="BK21" s="7">
        <f>100*BJ21/22</f>
        <v>86.36363636363636</v>
      </c>
      <c r="BL21" s="7">
        <f>BA21+BJ21</f>
        <v>27.89</v>
      </c>
      <c r="BM21" s="7">
        <f>100*BL21/32</f>
        <v>87.15625</v>
      </c>
      <c r="BN21" s="7"/>
      <c r="BO21" s="11"/>
      <c r="BP21" s="13" t="s">
        <v>30</v>
      </c>
      <c r="BQ21" s="7" t="s">
        <v>17</v>
      </c>
      <c r="BR21" s="7">
        <v>0</v>
      </c>
      <c r="BS21" s="7">
        <v>2</v>
      </c>
      <c r="BT21" s="7">
        <v>2</v>
      </c>
      <c r="BU21" s="7">
        <v>4</v>
      </c>
      <c r="BV21" s="7">
        <v>2</v>
      </c>
      <c r="BW21" s="7">
        <v>3</v>
      </c>
      <c r="BX21" s="7">
        <v>3</v>
      </c>
      <c r="BY21" s="7">
        <f>SUM(BR21:BX21)</f>
        <v>16</v>
      </c>
      <c r="BZ21" s="7">
        <f>100*BY21/22</f>
        <v>72.72727272727273</v>
      </c>
      <c r="CA21" s="7">
        <f>BP21+BY21</f>
        <v>24.89</v>
      </c>
      <c r="CB21" s="7">
        <f>100*CA21/32</f>
        <v>77.78125</v>
      </c>
      <c r="CC21" s="7"/>
      <c r="CD21" s="7"/>
      <c r="CE21" s="7">
        <v>9</v>
      </c>
      <c r="CF21" s="7">
        <v>2</v>
      </c>
      <c r="CG21" s="7">
        <v>4</v>
      </c>
      <c r="CH21" s="7">
        <v>2</v>
      </c>
      <c r="CI21" s="7">
        <v>3</v>
      </c>
      <c r="CJ21" s="7">
        <v>2</v>
      </c>
      <c r="CK21" s="7">
        <v>5</v>
      </c>
      <c r="CL21" s="7">
        <f>SUM(CF21:CK21)</f>
        <v>18</v>
      </c>
      <c r="CM21" s="7">
        <f>100*CL21/19</f>
        <v>94.73684210526316</v>
      </c>
      <c r="CN21" s="7">
        <f>CE21+CL21</f>
        <v>27</v>
      </c>
      <c r="CO21" s="7">
        <f>100*CN21/29</f>
        <v>93.10344827586206</v>
      </c>
    </row>
    <row r="22" spans="1:93" ht="15">
      <c r="A22" s="7"/>
      <c r="B22" s="7" t="s">
        <v>45</v>
      </c>
      <c r="C22" s="7" t="s">
        <v>46</v>
      </c>
      <c r="D22" s="12" t="s">
        <v>172</v>
      </c>
      <c r="E22" s="9">
        <f>F22/6</f>
        <v>25.55671506352087</v>
      </c>
      <c r="F22" s="7">
        <f>T22+AI22+AX22+BM22+CB22+CO22</f>
        <v>153.34029038112521</v>
      </c>
      <c r="G22" s="12" t="s">
        <v>18</v>
      </c>
      <c r="H22" s="14"/>
      <c r="I22" s="7" t="s">
        <v>18</v>
      </c>
      <c r="J22" s="7"/>
      <c r="K22" s="7"/>
      <c r="L22" s="7"/>
      <c r="M22" s="7"/>
      <c r="N22" s="7"/>
      <c r="O22" s="7"/>
      <c r="P22" s="7"/>
      <c r="Q22" s="7">
        <f>SUM(J22:P22)</f>
        <v>0</v>
      </c>
      <c r="R22" s="7">
        <f>100*Q22/24</f>
        <v>0</v>
      </c>
      <c r="S22" s="7">
        <f>H22+Q22</f>
        <v>0</v>
      </c>
      <c r="T22" s="7">
        <f>100*S22/34</f>
        <v>0</v>
      </c>
      <c r="U22" s="12"/>
      <c r="V22" s="12" t="s">
        <v>18</v>
      </c>
      <c r="W22" s="12"/>
      <c r="X22" s="7" t="s">
        <v>18</v>
      </c>
      <c r="Y22" s="7"/>
      <c r="Z22" s="7"/>
      <c r="AA22" s="7"/>
      <c r="AB22" s="7"/>
      <c r="AC22" s="7"/>
      <c r="AD22" s="7"/>
      <c r="AE22" s="7"/>
      <c r="AF22" s="7">
        <f>SUM(Y22:AE22)</f>
        <v>0</v>
      </c>
      <c r="AG22" s="7">
        <f>100*AF22/29</f>
        <v>0</v>
      </c>
      <c r="AH22" s="7">
        <f>W22+AF22</f>
        <v>0</v>
      </c>
      <c r="AI22" s="7">
        <f>100*AH22/39</f>
        <v>0</v>
      </c>
      <c r="AJ22" s="12"/>
      <c r="AK22" s="12" t="s">
        <v>18</v>
      </c>
      <c r="AL22" s="12" t="s">
        <v>33</v>
      </c>
      <c r="AM22" s="7" t="s">
        <v>18</v>
      </c>
      <c r="AN22" s="7"/>
      <c r="AO22" s="7"/>
      <c r="AP22" s="7"/>
      <c r="AQ22" s="7"/>
      <c r="AR22" s="7"/>
      <c r="AS22" s="7"/>
      <c r="AT22" s="7"/>
      <c r="AU22" s="7">
        <f>SUM(AN22:AT22)</f>
        <v>0</v>
      </c>
      <c r="AV22" s="7">
        <f>100*AU22/25</f>
        <v>0</v>
      </c>
      <c r="AW22" s="7">
        <f>AL22+AU22</f>
        <v>0</v>
      </c>
      <c r="AX22" s="7">
        <f>100*AW22/35</f>
        <v>0</v>
      </c>
      <c r="AY22" s="7"/>
      <c r="AZ22" s="7" t="s">
        <v>154</v>
      </c>
      <c r="BA22" s="7">
        <v>8.89</v>
      </c>
      <c r="BB22" s="7" t="s">
        <v>16</v>
      </c>
      <c r="BC22" s="7">
        <v>0</v>
      </c>
      <c r="BD22" s="7">
        <v>2</v>
      </c>
      <c r="BE22" s="7">
        <v>3</v>
      </c>
      <c r="BF22" s="7">
        <v>0</v>
      </c>
      <c r="BG22" s="7">
        <v>0</v>
      </c>
      <c r="BH22" s="7">
        <v>4</v>
      </c>
      <c r="BI22" s="7">
        <v>5</v>
      </c>
      <c r="BJ22" s="7">
        <f>SUM(BC22:BI22)</f>
        <v>14</v>
      </c>
      <c r="BK22" s="7">
        <f>100*BJ22/28</f>
        <v>50</v>
      </c>
      <c r="BL22" s="7">
        <f>BA22+BJ22</f>
        <v>22.89</v>
      </c>
      <c r="BM22" s="7">
        <f>100*BL22/38</f>
        <v>60.23684210526316</v>
      </c>
      <c r="BN22" s="7"/>
      <c r="BO22" s="11"/>
      <c r="BP22" s="13"/>
      <c r="BQ22" s="7" t="s">
        <v>18</v>
      </c>
      <c r="BR22" s="7"/>
      <c r="BS22" s="7"/>
      <c r="BT22" s="7"/>
      <c r="BU22" s="7"/>
      <c r="BV22" s="7"/>
      <c r="BW22" s="7"/>
      <c r="BX22" s="7"/>
      <c r="BY22" s="7">
        <f>SUM(BR22:BX22)</f>
        <v>0</v>
      </c>
      <c r="BZ22" s="7">
        <f>100*BY22/22</f>
        <v>0</v>
      </c>
      <c r="CA22" s="7">
        <f>BP22+BY22</f>
        <v>0</v>
      </c>
      <c r="CB22" s="7">
        <f>100*CA22/32</f>
        <v>0</v>
      </c>
      <c r="CC22" s="7"/>
      <c r="CD22" s="7"/>
      <c r="CE22" s="7">
        <v>9</v>
      </c>
      <c r="CF22" s="7">
        <v>2</v>
      </c>
      <c r="CG22" s="7">
        <v>4</v>
      </c>
      <c r="CH22" s="7">
        <v>2</v>
      </c>
      <c r="CI22" s="7">
        <v>3</v>
      </c>
      <c r="CJ22" s="7">
        <v>2</v>
      </c>
      <c r="CK22" s="7">
        <v>5</v>
      </c>
      <c r="CL22" s="7">
        <f>SUM(CF22:CK22)</f>
        <v>18</v>
      </c>
      <c r="CM22" s="7">
        <f>100*CL22/19</f>
        <v>94.73684210526316</v>
      </c>
      <c r="CN22" s="7">
        <f>CE22+CL22</f>
        <v>27</v>
      </c>
      <c r="CO22" s="7">
        <f>100*CN22/29</f>
        <v>93.10344827586206</v>
      </c>
    </row>
    <row r="23" spans="1:93" ht="15">
      <c r="A23" s="7"/>
      <c r="B23" s="7" t="s">
        <v>47</v>
      </c>
      <c r="C23" s="7" t="s">
        <v>48</v>
      </c>
      <c r="D23" s="7" t="s">
        <v>173</v>
      </c>
      <c r="E23" s="9">
        <f>F23/6</f>
        <v>30.45729582283842</v>
      </c>
      <c r="F23" s="7">
        <f>T23+AI23+AX23+BM23+CB23+CO23</f>
        <v>182.74377493703054</v>
      </c>
      <c r="G23" s="12" t="s">
        <v>154</v>
      </c>
      <c r="H23" s="15" t="s">
        <v>168</v>
      </c>
      <c r="I23" s="7" t="s">
        <v>17</v>
      </c>
      <c r="J23" s="7">
        <v>3</v>
      </c>
      <c r="K23" s="7">
        <v>1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f>SUM(J23:P23)</f>
        <v>4</v>
      </c>
      <c r="R23" s="7">
        <f>100*Q23/24</f>
        <v>16.666666666666668</v>
      </c>
      <c r="S23" s="7">
        <f>H23+Q23</f>
        <v>10</v>
      </c>
      <c r="T23" s="7">
        <f>100*S23/34</f>
        <v>29.41176470588235</v>
      </c>
      <c r="U23" s="12"/>
      <c r="V23" s="12" t="s">
        <v>154</v>
      </c>
      <c r="W23" s="12" t="s">
        <v>160</v>
      </c>
      <c r="X23" s="7" t="s">
        <v>18</v>
      </c>
      <c r="Y23" s="7"/>
      <c r="Z23" s="7"/>
      <c r="AA23" s="7"/>
      <c r="AB23" s="7"/>
      <c r="AC23" s="7"/>
      <c r="AD23" s="7"/>
      <c r="AE23" s="7"/>
      <c r="AF23" s="7">
        <f>SUM(Y23:AE23)</f>
        <v>0</v>
      </c>
      <c r="AG23" s="7">
        <f>100*AF23/29</f>
        <v>0</v>
      </c>
      <c r="AH23" s="7">
        <f>W23+AF23</f>
        <v>3.75</v>
      </c>
      <c r="AI23" s="7">
        <f>100*AH23/39</f>
        <v>9.615384615384615</v>
      </c>
      <c r="AJ23" s="12"/>
      <c r="AK23" s="12" t="s">
        <v>154</v>
      </c>
      <c r="AL23" s="12" t="s">
        <v>49</v>
      </c>
      <c r="AM23" s="7" t="s">
        <v>17</v>
      </c>
      <c r="AN23" s="7">
        <v>2</v>
      </c>
      <c r="AO23" s="7">
        <v>1</v>
      </c>
      <c r="AP23" s="7">
        <v>0</v>
      </c>
      <c r="AQ23" s="7">
        <v>0</v>
      </c>
      <c r="AR23" s="7">
        <v>2</v>
      </c>
      <c r="AS23" s="7">
        <v>0</v>
      </c>
      <c r="AT23" s="7">
        <v>2</v>
      </c>
      <c r="AU23" s="7">
        <f>SUM(AN23:AT23)</f>
        <v>7</v>
      </c>
      <c r="AV23" s="7">
        <f>100*AU23/25</f>
        <v>28</v>
      </c>
      <c r="AW23" s="7">
        <f>AL23+AU23</f>
        <v>13.67</v>
      </c>
      <c r="AX23" s="7">
        <f>100*AW23/35</f>
        <v>39.05714285714286</v>
      </c>
      <c r="AY23" s="7"/>
      <c r="AZ23" s="7" t="s">
        <v>154</v>
      </c>
      <c r="BA23" s="7">
        <v>8.89</v>
      </c>
      <c r="BB23" s="7" t="s">
        <v>17</v>
      </c>
      <c r="BC23" s="7">
        <v>2</v>
      </c>
      <c r="BD23" s="7">
        <v>3</v>
      </c>
      <c r="BE23" s="7">
        <v>0</v>
      </c>
      <c r="BF23" s="7">
        <v>0</v>
      </c>
      <c r="BG23" s="7">
        <v>1</v>
      </c>
      <c r="BH23" s="7">
        <v>0</v>
      </c>
      <c r="BI23" s="7">
        <v>0</v>
      </c>
      <c r="BJ23" s="7">
        <f>SUM(BC23:BI23)</f>
        <v>6</v>
      </c>
      <c r="BK23" s="7">
        <f>100*BJ23/22</f>
        <v>27.272727272727273</v>
      </c>
      <c r="BL23" s="7">
        <f>BA23+BJ23</f>
        <v>14.89</v>
      </c>
      <c r="BM23" s="7">
        <f>100*BL23/32</f>
        <v>46.53125</v>
      </c>
      <c r="BN23" s="7"/>
      <c r="BO23" s="11"/>
      <c r="BP23" s="13" t="s">
        <v>49</v>
      </c>
      <c r="BQ23" s="7" t="s">
        <v>17</v>
      </c>
      <c r="BR23" s="7">
        <v>1</v>
      </c>
      <c r="BS23" s="7">
        <v>0</v>
      </c>
      <c r="BT23" s="7">
        <v>1</v>
      </c>
      <c r="BU23" s="7">
        <v>0</v>
      </c>
      <c r="BV23" s="7">
        <v>0</v>
      </c>
      <c r="BW23" s="7">
        <v>0</v>
      </c>
      <c r="BX23" s="7">
        <v>0</v>
      </c>
      <c r="BY23" s="7">
        <f>SUM(BR23:BX23)</f>
        <v>2</v>
      </c>
      <c r="BZ23" s="7">
        <f>100*BY23/22</f>
        <v>9.090909090909092</v>
      </c>
      <c r="CA23" s="7">
        <f>BP23+BY23</f>
        <v>8.67</v>
      </c>
      <c r="CB23" s="7">
        <f>100*CA23/32</f>
        <v>27.09375</v>
      </c>
      <c r="CC23" s="7"/>
      <c r="CD23" s="7" t="s">
        <v>18</v>
      </c>
      <c r="CE23" s="7">
        <v>0</v>
      </c>
      <c r="CF23" s="7">
        <v>2</v>
      </c>
      <c r="CG23" s="7">
        <v>0</v>
      </c>
      <c r="CH23" s="7">
        <v>2</v>
      </c>
      <c r="CI23" s="7">
        <v>0</v>
      </c>
      <c r="CJ23" s="7">
        <v>1</v>
      </c>
      <c r="CK23" s="7">
        <v>4</v>
      </c>
      <c r="CL23" s="7">
        <f>SUM(CF23:CK23)</f>
        <v>9</v>
      </c>
      <c r="CM23" s="7">
        <f>100*CL23/19</f>
        <v>47.36842105263158</v>
      </c>
      <c r="CN23" s="7">
        <f>CE23+CL23</f>
        <v>9</v>
      </c>
      <c r="CO23" s="7">
        <f>100*CN23/29</f>
        <v>31.03448275862069</v>
      </c>
    </row>
    <row r="24" spans="1:93" ht="15">
      <c r="A24" s="7"/>
      <c r="B24" s="7" t="s">
        <v>50</v>
      </c>
      <c r="C24" s="7" t="s">
        <v>22</v>
      </c>
      <c r="D24" s="12" t="s">
        <v>170</v>
      </c>
      <c r="E24" s="9">
        <f>F24/6</f>
        <v>74.78207248044176</v>
      </c>
      <c r="F24" s="7">
        <f>T24+AI24+AX24+BM24+CB24+CO24</f>
        <v>448.69243488265056</v>
      </c>
      <c r="G24" s="12" t="s">
        <v>154</v>
      </c>
      <c r="H24" s="14" t="s">
        <v>23</v>
      </c>
      <c r="I24" s="7" t="s">
        <v>18</v>
      </c>
      <c r="J24" s="7"/>
      <c r="K24" s="7"/>
      <c r="L24" s="7"/>
      <c r="M24" s="7"/>
      <c r="N24" s="7"/>
      <c r="O24" s="7"/>
      <c r="P24" s="7"/>
      <c r="Q24" s="7">
        <f>SUM(J24:P24)</f>
        <v>0</v>
      </c>
      <c r="R24" s="7">
        <f>100*Q24/24</f>
        <v>0</v>
      </c>
      <c r="S24" s="7">
        <f>H24+Q24</f>
        <v>10</v>
      </c>
      <c r="T24" s="7">
        <f>100*S24/34</f>
        <v>29.41176470588235</v>
      </c>
      <c r="U24" s="12"/>
      <c r="V24" s="12" t="s">
        <v>154</v>
      </c>
      <c r="W24" s="12" t="s">
        <v>23</v>
      </c>
      <c r="X24" s="7" t="s">
        <v>170</v>
      </c>
      <c r="Y24" s="7">
        <v>3</v>
      </c>
      <c r="Z24" s="7">
        <v>2</v>
      </c>
      <c r="AA24" s="7">
        <v>3</v>
      </c>
      <c r="AB24" s="7">
        <v>4</v>
      </c>
      <c r="AC24" s="7">
        <v>4</v>
      </c>
      <c r="AD24" s="7">
        <v>2</v>
      </c>
      <c r="AE24" s="7">
        <v>4</v>
      </c>
      <c r="AF24" s="7">
        <f>SUM(Y24:AE24)</f>
        <v>22</v>
      </c>
      <c r="AG24" s="7">
        <f>100*AF24/29</f>
        <v>75.86206896551724</v>
      </c>
      <c r="AH24" s="7">
        <f>W24+AF24</f>
        <v>32</v>
      </c>
      <c r="AI24" s="7">
        <f>100*AH24/39</f>
        <v>82.05128205128206</v>
      </c>
      <c r="AJ24" s="12"/>
      <c r="AK24" s="12" t="s">
        <v>154</v>
      </c>
      <c r="AL24" s="12" t="s">
        <v>23</v>
      </c>
      <c r="AM24" s="7" t="s">
        <v>170</v>
      </c>
      <c r="AN24" s="7">
        <v>1</v>
      </c>
      <c r="AO24" s="7">
        <v>3</v>
      </c>
      <c r="AP24" s="7">
        <v>3</v>
      </c>
      <c r="AQ24" s="7">
        <v>3</v>
      </c>
      <c r="AR24" s="7">
        <v>2</v>
      </c>
      <c r="AS24" s="7">
        <v>3</v>
      </c>
      <c r="AT24" s="7">
        <v>0</v>
      </c>
      <c r="AU24" s="7">
        <f>SUM(AN24:AT24)</f>
        <v>15</v>
      </c>
      <c r="AV24" s="7">
        <f>100*AU24/25</f>
        <v>60</v>
      </c>
      <c r="AW24" s="7">
        <f>AL24+AU24</f>
        <v>25</v>
      </c>
      <c r="AX24" s="7">
        <f>100*AW24/35</f>
        <v>71.42857142857143</v>
      </c>
      <c r="AY24" s="7"/>
      <c r="AZ24" s="7" t="s">
        <v>154</v>
      </c>
      <c r="BA24" s="7">
        <v>10</v>
      </c>
      <c r="BB24" s="7" t="s">
        <v>170</v>
      </c>
      <c r="BC24" s="7">
        <v>0</v>
      </c>
      <c r="BD24" s="7">
        <v>3</v>
      </c>
      <c r="BE24" s="7">
        <v>0</v>
      </c>
      <c r="BF24" s="7">
        <v>2</v>
      </c>
      <c r="BG24" s="7">
        <v>4</v>
      </c>
      <c r="BH24" s="7">
        <v>6</v>
      </c>
      <c r="BI24" s="7">
        <v>5</v>
      </c>
      <c r="BJ24" s="7">
        <f>SUM(BC24:BI24)</f>
        <v>20</v>
      </c>
      <c r="BK24" s="7">
        <f>100*BJ24/28</f>
        <v>71.42857142857143</v>
      </c>
      <c r="BL24" s="7">
        <f>BA24+BJ24</f>
        <v>30</v>
      </c>
      <c r="BM24" s="7">
        <f>100*BL24/38</f>
        <v>78.94736842105263</v>
      </c>
      <c r="BN24" s="7"/>
      <c r="BO24" s="11"/>
      <c r="BP24" s="13" t="s">
        <v>23</v>
      </c>
      <c r="BQ24" s="7" t="s">
        <v>170</v>
      </c>
      <c r="BR24" s="7">
        <v>0</v>
      </c>
      <c r="BS24" s="7">
        <v>2</v>
      </c>
      <c r="BT24" s="7">
        <v>3</v>
      </c>
      <c r="BU24" s="7">
        <v>4</v>
      </c>
      <c r="BV24" s="7">
        <v>4</v>
      </c>
      <c r="BW24" s="7">
        <v>3</v>
      </c>
      <c r="BX24" s="7">
        <v>4</v>
      </c>
      <c r="BY24" s="7">
        <f>SUM(BR24:BX24)</f>
        <v>20</v>
      </c>
      <c r="BZ24" s="7">
        <f>100*BY24/22</f>
        <v>90.9090909090909</v>
      </c>
      <c r="CA24" s="7">
        <f>BP24+BY24</f>
        <v>30</v>
      </c>
      <c r="CB24" s="7">
        <f>100*CA24/32</f>
        <v>93.75</v>
      </c>
      <c r="CC24" s="7"/>
      <c r="CD24" s="7"/>
      <c r="CE24" s="7">
        <v>9</v>
      </c>
      <c r="CF24" s="7">
        <v>2</v>
      </c>
      <c r="CG24" s="7">
        <v>4</v>
      </c>
      <c r="CH24" s="7">
        <v>2</v>
      </c>
      <c r="CI24" s="7">
        <v>3</v>
      </c>
      <c r="CJ24" s="7">
        <v>2</v>
      </c>
      <c r="CK24" s="7">
        <v>5</v>
      </c>
      <c r="CL24" s="7">
        <f>SUM(CF24:CK24)</f>
        <v>18</v>
      </c>
      <c r="CM24" s="7">
        <f>100*CL24/19</f>
        <v>94.73684210526316</v>
      </c>
      <c r="CN24" s="7">
        <f>CE24+CL24</f>
        <v>27</v>
      </c>
      <c r="CO24" s="7">
        <f>100*CN24/29</f>
        <v>93.10344827586206</v>
      </c>
    </row>
    <row r="25" spans="1:93" ht="15">
      <c r="A25" s="7"/>
      <c r="B25" s="7" t="s">
        <v>50</v>
      </c>
      <c r="C25" s="7" t="s">
        <v>22</v>
      </c>
      <c r="D25" s="13" t="s">
        <v>171</v>
      </c>
      <c r="E25" s="9">
        <f>F25/6</f>
        <v>36.04420216362407</v>
      </c>
      <c r="F25" s="7">
        <f>T25+AI25+AX25+BM25+CB25+CO25</f>
        <v>216.2652129817444</v>
      </c>
      <c r="G25" s="12" t="s">
        <v>154</v>
      </c>
      <c r="H25" s="14" t="s">
        <v>23</v>
      </c>
      <c r="I25" s="7" t="s">
        <v>18</v>
      </c>
      <c r="J25" s="7"/>
      <c r="K25" s="7"/>
      <c r="L25" s="7"/>
      <c r="M25" s="7"/>
      <c r="N25" s="7"/>
      <c r="O25" s="7"/>
      <c r="P25" s="7"/>
      <c r="Q25" s="7">
        <f>SUM(J25:P25)</f>
        <v>0</v>
      </c>
      <c r="R25" s="7">
        <f>100*Q25/24</f>
        <v>0</v>
      </c>
      <c r="S25" s="7">
        <f>H25+Q25</f>
        <v>10</v>
      </c>
      <c r="T25" s="7">
        <f>100*S25/34</f>
        <v>29.41176470588235</v>
      </c>
      <c r="U25" s="12"/>
      <c r="V25" s="12" t="s">
        <v>154</v>
      </c>
      <c r="W25" s="12"/>
      <c r="X25" s="7" t="s">
        <v>18</v>
      </c>
      <c r="Y25" s="7"/>
      <c r="Z25" s="7"/>
      <c r="AA25" s="7"/>
      <c r="AB25" s="7"/>
      <c r="AC25" s="7"/>
      <c r="AD25" s="7"/>
      <c r="AE25" s="7"/>
      <c r="AF25" s="7">
        <f>SUM(Y25:AE25)</f>
        <v>0</v>
      </c>
      <c r="AG25" s="7">
        <f>100*AF25/29</f>
        <v>0</v>
      </c>
      <c r="AH25" s="7">
        <f>W25+AF25</f>
        <v>0</v>
      </c>
      <c r="AI25" s="7">
        <f>100*AH25/39</f>
        <v>0</v>
      </c>
      <c r="AJ25" s="12"/>
      <c r="AK25" s="12" t="s">
        <v>154</v>
      </c>
      <c r="AL25" s="12"/>
      <c r="AM25" s="7" t="s">
        <v>18</v>
      </c>
      <c r="AN25" s="7"/>
      <c r="AO25" s="7"/>
      <c r="AP25" s="7"/>
      <c r="AQ25" s="7"/>
      <c r="AR25" s="7"/>
      <c r="AS25" s="7"/>
      <c r="AT25" s="7"/>
      <c r="AU25" s="7">
        <f>SUM(AN25:AT25)</f>
        <v>0</v>
      </c>
      <c r="AV25" s="7">
        <f>100*AU25/25</f>
        <v>0</v>
      </c>
      <c r="AW25" s="7">
        <f>AL25+AU25</f>
        <v>0</v>
      </c>
      <c r="AX25" s="7">
        <f>100*AW25/35</f>
        <v>0</v>
      </c>
      <c r="AY25" s="7"/>
      <c r="AZ25" s="7" t="s">
        <v>154</v>
      </c>
      <c r="BA25" s="7"/>
      <c r="BB25" s="7"/>
      <c r="BC25" s="7"/>
      <c r="BD25" s="7"/>
      <c r="BE25" s="7"/>
      <c r="BF25" s="7"/>
      <c r="BG25" s="7"/>
      <c r="BH25" s="7"/>
      <c r="BI25" s="7"/>
      <c r="BJ25" s="7">
        <f>SUM(BC25:BI25)</f>
        <v>0</v>
      </c>
      <c r="BK25" s="7">
        <f>100*BJ25/28</f>
        <v>0</v>
      </c>
      <c r="BL25" s="7">
        <f>BA25+BJ25</f>
        <v>0</v>
      </c>
      <c r="BM25" s="7">
        <f>100*BL25/38</f>
        <v>0</v>
      </c>
      <c r="BN25" s="7"/>
      <c r="BO25" s="11"/>
      <c r="BP25" s="13" t="s">
        <v>23</v>
      </c>
      <c r="BQ25" s="7" t="s">
        <v>17</v>
      </c>
      <c r="BR25" s="7">
        <v>0</v>
      </c>
      <c r="BS25" s="7">
        <v>2</v>
      </c>
      <c r="BT25" s="7">
        <v>3</v>
      </c>
      <c r="BU25" s="7">
        <v>4</v>
      </c>
      <c r="BV25" s="7">
        <v>4</v>
      </c>
      <c r="BW25" s="7">
        <v>3</v>
      </c>
      <c r="BX25" s="7">
        <v>4</v>
      </c>
      <c r="BY25" s="7">
        <f>SUM(BR25:BX25)</f>
        <v>20</v>
      </c>
      <c r="BZ25" s="7">
        <f>100*BY25/22</f>
        <v>90.9090909090909</v>
      </c>
      <c r="CA25" s="7">
        <f>BP25+BY25</f>
        <v>30</v>
      </c>
      <c r="CB25" s="7">
        <f>100*CA25/32</f>
        <v>93.75</v>
      </c>
      <c r="CC25" s="7"/>
      <c r="CD25" s="7"/>
      <c r="CE25" s="7">
        <v>9</v>
      </c>
      <c r="CF25" s="7">
        <v>2</v>
      </c>
      <c r="CG25" s="7">
        <v>4</v>
      </c>
      <c r="CH25" s="7">
        <v>2</v>
      </c>
      <c r="CI25" s="7">
        <v>3</v>
      </c>
      <c r="CJ25" s="7">
        <v>2</v>
      </c>
      <c r="CK25" s="7">
        <v>5</v>
      </c>
      <c r="CL25" s="7">
        <f>SUM(CF25:CK25)</f>
        <v>18</v>
      </c>
      <c r="CM25" s="7">
        <f>100*CL25/19</f>
        <v>94.73684210526316</v>
      </c>
      <c r="CN25" s="7">
        <f>CE25+CL25</f>
        <v>27</v>
      </c>
      <c r="CO25" s="7">
        <f>100*CN25/29</f>
        <v>93.10344827586206</v>
      </c>
    </row>
    <row r="26" spans="1:93" ht="15">
      <c r="A26" s="7"/>
      <c r="B26" s="7" t="s">
        <v>50</v>
      </c>
      <c r="C26" s="7" t="s">
        <v>22</v>
      </c>
      <c r="D26" s="13" t="s">
        <v>178</v>
      </c>
      <c r="E26" s="9">
        <f>F26/6</f>
        <v>69.57373914710843</v>
      </c>
      <c r="F26" s="7">
        <f>T26+AI26+AX26+BM26+CB26+CO26</f>
        <v>417.44243488265056</v>
      </c>
      <c r="G26" s="12" t="s">
        <v>154</v>
      </c>
      <c r="H26" s="14" t="s">
        <v>23</v>
      </c>
      <c r="I26" s="7" t="s">
        <v>18</v>
      </c>
      <c r="J26" s="7"/>
      <c r="K26" s="7"/>
      <c r="L26" s="7"/>
      <c r="M26" s="7"/>
      <c r="N26" s="7"/>
      <c r="O26" s="7"/>
      <c r="P26" s="7"/>
      <c r="Q26" s="7">
        <f>SUM(J26:P26)</f>
        <v>0</v>
      </c>
      <c r="R26" s="7">
        <f>100*Q26/24</f>
        <v>0</v>
      </c>
      <c r="S26" s="7">
        <f>H26+Q26</f>
        <v>10</v>
      </c>
      <c r="T26" s="7">
        <f>100*S26/34</f>
        <v>29.41176470588235</v>
      </c>
      <c r="U26" s="12"/>
      <c r="V26" s="12" t="s">
        <v>154</v>
      </c>
      <c r="W26" s="12" t="s">
        <v>23</v>
      </c>
      <c r="X26" s="7" t="s">
        <v>16</v>
      </c>
      <c r="Y26" s="7">
        <v>3</v>
      </c>
      <c r="Z26" s="7">
        <v>2</v>
      </c>
      <c r="AA26" s="7">
        <v>3</v>
      </c>
      <c r="AB26" s="7">
        <v>4</v>
      </c>
      <c r="AC26" s="7">
        <v>4</v>
      </c>
      <c r="AD26" s="7">
        <v>2</v>
      </c>
      <c r="AE26" s="7">
        <v>4</v>
      </c>
      <c r="AF26" s="7">
        <f>SUM(Y26:AE26)</f>
        <v>22</v>
      </c>
      <c r="AG26" s="7">
        <f>100*AF26/29</f>
        <v>75.86206896551724</v>
      </c>
      <c r="AH26" s="7">
        <f>W26+AF26</f>
        <v>32</v>
      </c>
      <c r="AI26" s="7">
        <f>100*AH26/39</f>
        <v>82.05128205128206</v>
      </c>
      <c r="AJ26" s="12"/>
      <c r="AK26" s="12" t="s">
        <v>154</v>
      </c>
      <c r="AL26" s="12" t="s">
        <v>23</v>
      </c>
      <c r="AM26" s="7" t="s">
        <v>16</v>
      </c>
      <c r="AN26" s="7">
        <v>1</v>
      </c>
      <c r="AO26" s="7">
        <v>3</v>
      </c>
      <c r="AP26" s="7">
        <v>3</v>
      </c>
      <c r="AQ26" s="7">
        <v>3</v>
      </c>
      <c r="AR26" s="7">
        <v>2</v>
      </c>
      <c r="AS26" s="7">
        <v>3</v>
      </c>
      <c r="AT26" s="7">
        <v>0</v>
      </c>
      <c r="AU26" s="7">
        <f>SUM(AN26:AT26)</f>
        <v>15</v>
      </c>
      <c r="AV26" s="7">
        <f>100*AU26/25</f>
        <v>60</v>
      </c>
      <c r="AW26" s="7">
        <f>AL26+AU26</f>
        <v>25</v>
      </c>
      <c r="AX26" s="7">
        <f>100*AW26/35</f>
        <v>71.42857142857143</v>
      </c>
      <c r="AY26" s="7"/>
      <c r="AZ26" s="7" t="s">
        <v>154</v>
      </c>
      <c r="BA26" s="7">
        <v>10</v>
      </c>
      <c r="BB26" s="7" t="s">
        <v>16</v>
      </c>
      <c r="BC26" s="7">
        <v>0</v>
      </c>
      <c r="BD26" s="7">
        <v>3</v>
      </c>
      <c r="BE26" s="7">
        <v>0</v>
      </c>
      <c r="BF26" s="7">
        <v>2</v>
      </c>
      <c r="BG26" s="7">
        <v>4</v>
      </c>
      <c r="BH26" s="7">
        <v>6</v>
      </c>
      <c r="BI26" s="7">
        <v>5</v>
      </c>
      <c r="BJ26" s="7">
        <f>SUM(BC26:BI26)</f>
        <v>20</v>
      </c>
      <c r="BK26" s="7">
        <f>100*BJ26/28</f>
        <v>71.42857142857143</v>
      </c>
      <c r="BL26" s="7">
        <f>BA26+BJ26</f>
        <v>30</v>
      </c>
      <c r="BM26" s="7">
        <f>100*BL26/38</f>
        <v>78.94736842105263</v>
      </c>
      <c r="BN26" s="7"/>
      <c r="BO26" s="11"/>
      <c r="BP26" s="13"/>
      <c r="BQ26" s="7" t="s">
        <v>18</v>
      </c>
      <c r="BR26" s="7">
        <v>0</v>
      </c>
      <c r="BS26" s="7">
        <v>2</v>
      </c>
      <c r="BT26" s="7">
        <v>3</v>
      </c>
      <c r="BU26" s="7">
        <v>4</v>
      </c>
      <c r="BV26" s="7">
        <v>4</v>
      </c>
      <c r="BW26" s="7">
        <v>3</v>
      </c>
      <c r="BX26" s="7">
        <v>4</v>
      </c>
      <c r="BY26" s="7">
        <f>SUM(BR26:BX26)</f>
        <v>20</v>
      </c>
      <c r="BZ26" s="7">
        <f>100*BY26/22</f>
        <v>90.9090909090909</v>
      </c>
      <c r="CA26" s="7">
        <f>BP26+BY26</f>
        <v>20</v>
      </c>
      <c r="CB26" s="7">
        <f>100*CA26/32</f>
        <v>62.5</v>
      </c>
      <c r="CC26" s="7"/>
      <c r="CD26" s="7"/>
      <c r="CE26" s="7">
        <v>9</v>
      </c>
      <c r="CF26" s="7">
        <v>2</v>
      </c>
      <c r="CG26" s="7">
        <v>4</v>
      </c>
      <c r="CH26" s="7">
        <v>2</v>
      </c>
      <c r="CI26" s="7">
        <v>3</v>
      </c>
      <c r="CJ26" s="7">
        <v>2</v>
      </c>
      <c r="CK26" s="7">
        <v>5</v>
      </c>
      <c r="CL26" s="7">
        <f>SUM(CF26:CK26)</f>
        <v>18</v>
      </c>
      <c r="CM26" s="7">
        <f>100*CL26/19</f>
        <v>94.73684210526316</v>
      </c>
      <c r="CN26" s="7">
        <f>CE26+CL26</f>
        <v>27</v>
      </c>
      <c r="CO26" s="7">
        <f>100*CN26/29</f>
        <v>93.10344827586206</v>
      </c>
    </row>
    <row r="27" spans="1:93" ht="15">
      <c r="A27" s="7"/>
      <c r="B27" s="7" t="s">
        <v>51</v>
      </c>
      <c r="C27" s="7" t="s">
        <v>52</v>
      </c>
      <c r="D27" s="7" t="s">
        <v>173</v>
      </c>
      <c r="E27" s="9">
        <f>F27/6</f>
        <v>20.269755747126435</v>
      </c>
      <c r="F27" s="7">
        <f>T27+AI27+AX27+BM27+CB27+CO27</f>
        <v>121.61853448275862</v>
      </c>
      <c r="G27" s="12" t="s">
        <v>18</v>
      </c>
      <c r="H27" s="15"/>
      <c r="I27" s="7" t="s">
        <v>18</v>
      </c>
      <c r="J27" s="7"/>
      <c r="K27" s="7"/>
      <c r="L27" s="7"/>
      <c r="M27" s="7"/>
      <c r="N27" s="7"/>
      <c r="O27" s="7"/>
      <c r="P27" s="7"/>
      <c r="Q27" s="7">
        <f>SUM(J27:P27)</f>
        <v>0</v>
      </c>
      <c r="R27" s="7">
        <f>100*Q27/24</f>
        <v>0</v>
      </c>
      <c r="S27" s="7">
        <f>H27+Q27</f>
        <v>0</v>
      </c>
      <c r="T27" s="7">
        <f>100*S27/34</f>
        <v>0</v>
      </c>
      <c r="U27" s="12"/>
      <c r="V27" s="12" t="s">
        <v>18</v>
      </c>
      <c r="W27" s="12"/>
      <c r="X27" s="7" t="s">
        <v>18</v>
      </c>
      <c r="Y27" s="7"/>
      <c r="Z27" s="7"/>
      <c r="AA27" s="7"/>
      <c r="AB27" s="7"/>
      <c r="AC27" s="7"/>
      <c r="AD27" s="7"/>
      <c r="AE27" s="7"/>
      <c r="AF27" s="7">
        <f>SUM(Y27:AE27)</f>
        <v>0</v>
      </c>
      <c r="AG27" s="7">
        <f>100*AF27/29</f>
        <v>0</v>
      </c>
      <c r="AH27" s="7">
        <f>W27+AF27</f>
        <v>0</v>
      </c>
      <c r="AI27" s="7">
        <f>100*AH27/39</f>
        <v>0</v>
      </c>
      <c r="AJ27" s="12"/>
      <c r="AK27" s="12" t="s">
        <v>18</v>
      </c>
      <c r="AL27" s="12" t="s">
        <v>33</v>
      </c>
      <c r="AM27" s="7" t="s">
        <v>18</v>
      </c>
      <c r="AN27" s="7"/>
      <c r="AO27" s="7"/>
      <c r="AP27" s="7"/>
      <c r="AQ27" s="7"/>
      <c r="AR27" s="7"/>
      <c r="AS27" s="7"/>
      <c r="AT27" s="7"/>
      <c r="AU27" s="7">
        <f>SUM(AN27:AT27)</f>
        <v>0</v>
      </c>
      <c r="AV27" s="7">
        <f>100*AU27/25</f>
        <v>0</v>
      </c>
      <c r="AW27" s="7">
        <f>AL27+AU27</f>
        <v>0</v>
      </c>
      <c r="AX27" s="7">
        <f>100*AW27/35</f>
        <v>0</v>
      </c>
      <c r="AY27" s="7"/>
      <c r="AZ27" s="7" t="s">
        <v>18</v>
      </c>
      <c r="BA27" s="7">
        <v>0</v>
      </c>
      <c r="BB27" s="7" t="s">
        <v>18</v>
      </c>
      <c r="BC27" s="7"/>
      <c r="BD27" s="7"/>
      <c r="BE27" s="7"/>
      <c r="BF27" s="7"/>
      <c r="BG27" s="7"/>
      <c r="BH27" s="7"/>
      <c r="BI27" s="7"/>
      <c r="BJ27" s="7">
        <f>SUM(BC27:BI27)</f>
        <v>0</v>
      </c>
      <c r="BK27" s="7">
        <f>100*BJ27/28</f>
        <v>0</v>
      </c>
      <c r="BL27" s="7">
        <f>BA27+BJ27</f>
        <v>0</v>
      </c>
      <c r="BM27" s="7">
        <f>100*BL27/38</f>
        <v>0</v>
      </c>
      <c r="BN27" s="7"/>
      <c r="BO27" s="11"/>
      <c r="BP27" s="13" t="s">
        <v>27</v>
      </c>
      <c r="BQ27" s="7" t="s">
        <v>17</v>
      </c>
      <c r="BR27" s="7">
        <v>0</v>
      </c>
      <c r="BS27" s="7">
        <v>0</v>
      </c>
      <c r="BT27" s="7">
        <v>3</v>
      </c>
      <c r="BU27" s="7">
        <v>4</v>
      </c>
      <c r="BV27" s="7">
        <v>4</v>
      </c>
      <c r="BW27" s="7">
        <v>4</v>
      </c>
      <c r="BX27" s="7">
        <v>4</v>
      </c>
      <c r="BY27" s="7">
        <f>SUM(BR27:BX27)</f>
        <v>19</v>
      </c>
      <c r="BZ27" s="7">
        <f>100*BY27/22</f>
        <v>86.36363636363636</v>
      </c>
      <c r="CA27" s="7">
        <f>BP27+BY27</f>
        <v>26.78</v>
      </c>
      <c r="CB27" s="7">
        <f>100*CA27/32</f>
        <v>83.6875</v>
      </c>
      <c r="CC27" s="7"/>
      <c r="CD27" s="7" t="s">
        <v>18</v>
      </c>
      <c r="CE27" s="7">
        <v>0</v>
      </c>
      <c r="CF27" s="7">
        <v>2</v>
      </c>
      <c r="CG27" s="7">
        <v>4</v>
      </c>
      <c r="CH27" s="7">
        <v>2</v>
      </c>
      <c r="CI27" s="7">
        <v>0</v>
      </c>
      <c r="CJ27" s="7">
        <v>2</v>
      </c>
      <c r="CK27" s="7">
        <v>1</v>
      </c>
      <c r="CL27" s="7">
        <f>SUM(CF27:CK27)</f>
        <v>11</v>
      </c>
      <c r="CM27" s="7">
        <f>100*CL27/19</f>
        <v>57.89473684210526</v>
      </c>
      <c r="CN27" s="7">
        <f>CE27+CL27</f>
        <v>11</v>
      </c>
      <c r="CO27" s="7">
        <f>100*CN27/29</f>
        <v>37.93103448275862</v>
      </c>
    </row>
    <row r="28" spans="1:93" ht="15">
      <c r="A28" s="7"/>
      <c r="B28" s="7" t="s">
        <v>53</v>
      </c>
      <c r="C28" s="7" t="s">
        <v>54</v>
      </c>
      <c r="D28" s="7" t="s">
        <v>173</v>
      </c>
      <c r="E28" s="9">
        <f>F28/6</f>
        <v>14.527623285131627</v>
      </c>
      <c r="F28" s="7">
        <f>T28+AI28+AX28+BM28+CB28+CO28</f>
        <v>87.16573971078977</v>
      </c>
      <c r="G28" s="12" t="s">
        <v>18</v>
      </c>
      <c r="H28" s="14"/>
      <c r="I28" s="7" t="s">
        <v>18</v>
      </c>
      <c r="J28" s="7"/>
      <c r="K28" s="7"/>
      <c r="L28" s="7"/>
      <c r="M28" s="7"/>
      <c r="N28" s="7"/>
      <c r="O28" s="7"/>
      <c r="P28" s="7"/>
      <c r="Q28" s="7">
        <f>SUM(J28:P28)</f>
        <v>0</v>
      </c>
      <c r="R28" s="7">
        <f>100*Q28/24</f>
        <v>0</v>
      </c>
      <c r="S28" s="7">
        <f>H28+Q28</f>
        <v>0</v>
      </c>
      <c r="T28" s="7">
        <f>100*S28/34</f>
        <v>0</v>
      </c>
      <c r="U28" s="12"/>
      <c r="V28" s="12" t="s">
        <v>18</v>
      </c>
      <c r="W28" s="12"/>
      <c r="X28" s="7" t="s">
        <v>18</v>
      </c>
      <c r="Y28" s="7"/>
      <c r="Z28" s="7"/>
      <c r="AA28" s="7"/>
      <c r="AB28" s="7"/>
      <c r="AC28" s="7"/>
      <c r="AD28" s="7"/>
      <c r="AE28" s="7"/>
      <c r="AF28" s="7">
        <f>SUM(Y28:AE28)</f>
        <v>0</v>
      </c>
      <c r="AG28" s="7">
        <f>100*AF28/29</f>
        <v>0</v>
      </c>
      <c r="AH28" s="7">
        <f>W28+AF28</f>
        <v>0</v>
      </c>
      <c r="AI28" s="7">
        <f>100*AH28/39</f>
        <v>0</v>
      </c>
      <c r="AJ28" s="12"/>
      <c r="AK28" s="12" t="s">
        <v>18</v>
      </c>
      <c r="AL28" s="12" t="s">
        <v>33</v>
      </c>
      <c r="AM28" s="7" t="s">
        <v>18</v>
      </c>
      <c r="AN28" s="7"/>
      <c r="AO28" s="7"/>
      <c r="AP28" s="7"/>
      <c r="AQ28" s="7"/>
      <c r="AR28" s="7"/>
      <c r="AS28" s="7"/>
      <c r="AT28" s="7"/>
      <c r="AU28" s="7">
        <f>SUM(AN28:AT28)</f>
        <v>0</v>
      </c>
      <c r="AV28" s="7">
        <f>100*AU28/25</f>
        <v>0</v>
      </c>
      <c r="AW28" s="7">
        <f>AL28+AU28</f>
        <v>0</v>
      </c>
      <c r="AX28" s="7">
        <f>100*AW28/35</f>
        <v>0</v>
      </c>
      <c r="AY28" s="7"/>
      <c r="AZ28" s="7" t="s">
        <v>18</v>
      </c>
      <c r="BA28" s="7">
        <v>0</v>
      </c>
      <c r="BB28" s="7" t="s">
        <v>18</v>
      </c>
      <c r="BC28" s="7"/>
      <c r="BD28" s="7"/>
      <c r="BE28" s="7"/>
      <c r="BF28" s="7"/>
      <c r="BG28" s="7"/>
      <c r="BH28" s="7"/>
      <c r="BI28" s="7"/>
      <c r="BJ28" s="7">
        <f>SUM(BC28:BI28)</f>
        <v>0</v>
      </c>
      <c r="BK28" s="7">
        <f>100*BJ28/28</f>
        <v>0</v>
      </c>
      <c r="BL28" s="7">
        <f>BA28+BJ28</f>
        <v>0</v>
      </c>
      <c r="BM28" s="7">
        <f>100*BL28/38</f>
        <v>0</v>
      </c>
      <c r="BN28" s="7"/>
      <c r="BO28" s="11"/>
      <c r="BP28" s="13" t="s">
        <v>27</v>
      </c>
      <c r="BQ28" s="7" t="s">
        <v>18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f>SUM(BR28:BX28)</f>
        <v>0</v>
      </c>
      <c r="BZ28" s="7">
        <f>100*BY28/21</f>
        <v>0</v>
      </c>
      <c r="CA28" s="7">
        <f>BP28+BY28</f>
        <v>7.78</v>
      </c>
      <c r="CB28" s="7">
        <f>100*CA28/31</f>
        <v>25.096774193548388</v>
      </c>
      <c r="CC28" s="7"/>
      <c r="CD28" s="7"/>
      <c r="CE28" s="7">
        <v>7</v>
      </c>
      <c r="CF28" s="7">
        <v>2</v>
      </c>
      <c r="CG28" s="7">
        <v>0</v>
      </c>
      <c r="CH28" s="7">
        <v>2</v>
      </c>
      <c r="CI28" s="7">
        <v>3</v>
      </c>
      <c r="CJ28" s="7">
        <v>1</v>
      </c>
      <c r="CK28" s="7">
        <v>3</v>
      </c>
      <c r="CL28" s="7">
        <f>SUM(CF28:CK28)</f>
        <v>11</v>
      </c>
      <c r="CM28" s="7">
        <f>100*CL28/19</f>
        <v>57.89473684210526</v>
      </c>
      <c r="CN28" s="7">
        <f>CE28+CL28</f>
        <v>18</v>
      </c>
      <c r="CO28" s="7">
        <f>100*CN28/29</f>
        <v>62.06896551724138</v>
      </c>
    </row>
    <row r="29" spans="1:93" ht="15">
      <c r="A29" s="7"/>
      <c r="B29" s="7" t="s">
        <v>55</v>
      </c>
      <c r="C29" s="7" t="s">
        <v>37</v>
      </c>
      <c r="D29" s="13" t="s">
        <v>180</v>
      </c>
      <c r="E29" s="9">
        <f>F29/6</f>
        <v>57.01897055321914</v>
      </c>
      <c r="F29" s="7">
        <f>T29+AI29+AX29+BM29+CB29+CO29</f>
        <v>342.11382331931486</v>
      </c>
      <c r="G29" s="12" t="s">
        <v>18</v>
      </c>
      <c r="H29" s="14"/>
      <c r="I29" s="7" t="s">
        <v>18</v>
      </c>
      <c r="J29" s="7"/>
      <c r="K29" s="7"/>
      <c r="L29" s="7"/>
      <c r="M29" s="7"/>
      <c r="N29" s="7"/>
      <c r="O29" s="7"/>
      <c r="P29" s="7"/>
      <c r="Q29" s="7">
        <f>SUM(J29:P29)</f>
        <v>0</v>
      </c>
      <c r="R29" s="7">
        <f>100*Q29/24</f>
        <v>0</v>
      </c>
      <c r="S29" s="7">
        <f>H29+Q29</f>
        <v>0</v>
      </c>
      <c r="T29" s="7">
        <f>100*S29/34</f>
        <v>0</v>
      </c>
      <c r="U29" s="12"/>
      <c r="V29" s="12" t="s">
        <v>154</v>
      </c>
      <c r="W29" s="12" t="s">
        <v>23</v>
      </c>
      <c r="X29" s="7" t="s">
        <v>18</v>
      </c>
      <c r="Y29" s="7"/>
      <c r="Z29" s="7"/>
      <c r="AA29" s="7"/>
      <c r="AB29" s="7"/>
      <c r="AC29" s="7"/>
      <c r="AD29" s="7"/>
      <c r="AE29" s="7"/>
      <c r="AF29" s="7">
        <f>SUM(Y29:AE29)</f>
        <v>0</v>
      </c>
      <c r="AG29" s="7">
        <f>100*AF29/29</f>
        <v>0</v>
      </c>
      <c r="AH29" s="7">
        <f>W29+AF29</f>
        <v>10</v>
      </c>
      <c r="AI29" s="7">
        <f>100*AH29/39</f>
        <v>25.641025641025642</v>
      </c>
      <c r="AJ29" s="12"/>
      <c r="AK29" s="12" t="s">
        <v>154</v>
      </c>
      <c r="AL29" s="12" t="s">
        <v>23</v>
      </c>
      <c r="AM29" s="7" t="s">
        <v>16</v>
      </c>
      <c r="AN29" s="7">
        <v>2</v>
      </c>
      <c r="AO29" s="7">
        <v>3</v>
      </c>
      <c r="AP29" s="7">
        <v>3</v>
      </c>
      <c r="AQ29" s="7">
        <v>2</v>
      </c>
      <c r="AR29" s="7">
        <v>3</v>
      </c>
      <c r="AS29" s="7">
        <v>2</v>
      </c>
      <c r="AT29" s="7">
        <v>4</v>
      </c>
      <c r="AU29" s="7">
        <f>SUM(AN29:AT29)</f>
        <v>19</v>
      </c>
      <c r="AV29" s="7">
        <f>100*AU29/25</f>
        <v>76</v>
      </c>
      <c r="AW29" s="7">
        <f>AL29+AU29</f>
        <v>29</v>
      </c>
      <c r="AX29" s="7">
        <f>100*AW29/35</f>
        <v>82.85714285714286</v>
      </c>
      <c r="AY29" s="7"/>
      <c r="AZ29" s="7" t="s">
        <v>154</v>
      </c>
      <c r="BA29" s="7">
        <v>10</v>
      </c>
      <c r="BB29" s="7" t="s">
        <v>16</v>
      </c>
      <c r="BC29" s="7">
        <v>0</v>
      </c>
      <c r="BD29" s="7">
        <v>3</v>
      </c>
      <c r="BE29" s="7">
        <v>3</v>
      </c>
      <c r="BF29" s="7">
        <v>0</v>
      </c>
      <c r="BG29" s="7">
        <v>4</v>
      </c>
      <c r="BH29" s="7">
        <v>6</v>
      </c>
      <c r="BI29" s="7">
        <v>5</v>
      </c>
      <c r="BJ29" s="7">
        <f>SUM(BC29:BI29)</f>
        <v>21</v>
      </c>
      <c r="BK29" s="7">
        <f>100*BJ29/28</f>
        <v>75</v>
      </c>
      <c r="BL29" s="7">
        <f>BA29+BJ29</f>
        <v>31</v>
      </c>
      <c r="BM29" s="7">
        <f>100*BL29/38</f>
        <v>81.57894736842105</v>
      </c>
      <c r="BN29" s="7"/>
      <c r="BO29" s="11"/>
      <c r="BP29" s="13" t="s">
        <v>30</v>
      </c>
      <c r="BQ29" s="7" t="s">
        <v>16</v>
      </c>
      <c r="BR29" s="7">
        <v>2</v>
      </c>
      <c r="BS29" s="7">
        <v>3</v>
      </c>
      <c r="BT29" s="7">
        <v>2</v>
      </c>
      <c r="BU29" s="7">
        <v>2</v>
      </c>
      <c r="BV29" s="7">
        <v>3</v>
      </c>
      <c r="BW29" s="7">
        <v>2</v>
      </c>
      <c r="BX29" s="7">
        <v>5</v>
      </c>
      <c r="BY29" s="7">
        <f>SUM(BR29:BX29)</f>
        <v>19</v>
      </c>
      <c r="BZ29" s="7">
        <f>100*BY29/21</f>
        <v>90.47619047619048</v>
      </c>
      <c r="CA29" s="7">
        <f>BP29+BY29</f>
        <v>27.89</v>
      </c>
      <c r="CB29" s="7">
        <f>100*CA29/31</f>
        <v>89.96774193548387</v>
      </c>
      <c r="CC29" s="7"/>
      <c r="CD29" s="7"/>
      <c r="CE29" s="7">
        <v>9</v>
      </c>
      <c r="CF29" s="7">
        <v>2</v>
      </c>
      <c r="CG29" s="7">
        <v>0</v>
      </c>
      <c r="CH29" s="7">
        <v>2</v>
      </c>
      <c r="CI29" s="7">
        <v>3</v>
      </c>
      <c r="CJ29" s="7">
        <v>2</v>
      </c>
      <c r="CK29" s="7">
        <v>0</v>
      </c>
      <c r="CL29" s="7">
        <f>SUM(CF29:CK29)</f>
        <v>9</v>
      </c>
      <c r="CM29" s="7">
        <f>100*CL29/19</f>
        <v>47.36842105263158</v>
      </c>
      <c r="CN29" s="7">
        <f>CE29+CL29</f>
        <v>18</v>
      </c>
      <c r="CO29" s="7">
        <f>100*CN29/29</f>
        <v>62.06896551724138</v>
      </c>
    </row>
    <row r="30" spans="1:93" ht="15">
      <c r="A30" s="7"/>
      <c r="B30" s="7" t="s">
        <v>56</v>
      </c>
      <c r="C30" s="7" t="s">
        <v>57</v>
      </c>
      <c r="D30" s="12" t="s">
        <v>170</v>
      </c>
      <c r="E30" s="9">
        <f>F30/6</f>
        <v>26.614324366828868</v>
      </c>
      <c r="F30" s="7">
        <f>T30+AI30+AX30+BM30+CB30+CO30</f>
        <v>159.6859462009732</v>
      </c>
      <c r="G30" s="12" t="s">
        <v>18</v>
      </c>
      <c r="H30" s="15"/>
      <c r="I30" s="7" t="s">
        <v>170</v>
      </c>
      <c r="J30" s="7">
        <v>3</v>
      </c>
      <c r="K30" s="7">
        <v>0</v>
      </c>
      <c r="L30" s="7">
        <v>1</v>
      </c>
      <c r="M30" s="7">
        <v>0</v>
      </c>
      <c r="N30" s="7">
        <v>0</v>
      </c>
      <c r="O30" s="7">
        <v>1</v>
      </c>
      <c r="P30" s="7">
        <v>2</v>
      </c>
      <c r="Q30" s="7">
        <f>SUM(J30:P30)</f>
        <v>7</v>
      </c>
      <c r="R30" s="7">
        <f>100*Q30/24</f>
        <v>29.166666666666668</v>
      </c>
      <c r="S30" s="7">
        <f>H30+Q30</f>
        <v>7</v>
      </c>
      <c r="T30" s="7">
        <f>100*S30/34</f>
        <v>20.58823529411765</v>
      </c>
      <c r="U30" s="12"/>
      <c r="V30" s="12" t="s">
        <v>18</v>
      </c>
      <c r="W30" s="12"/>
      <c r="X30" s="7" t="s">
        <v>170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f>SUM(Y30:AE30)</f>
        <v>0</v>
      </c>
      <c r="AG30" s="7">
        <f>100*AF30/29</f>
        <v>0</v>
      </c>
      <c r="AH30" s="7">
        <f>W30+AF30</f>
        <v>0</v>
      </c>
      <c r="AI30" s="7">
        <f>100*AH30/39</f>
        <v>0</v>
      </c>
      <c r="AJ30" s="12"/>
      <c r="AK30" s="12" t="s">
        <v>18</v>
      </c>
      <c r="AL30" s="12" t="s">
        <v>33</v>
      </c>
      <c r="AM30" s="7" t="s">
        <v>18</v>
      </c>
      <c r="AN30" s="7"/>
      <c r="AO30" s="7"/>
      <c r="AP30" s="7"/>
      <c r="AQ30" s="7"/>
      <c r="AR30" s="7"/>
      <c r="AS30" s="7"/>
      <c r="AT30" s="7"/>
      <c r="AU30" s="7">
        <f>SUM(AN30:AT30)</f>
        <v>0</v>
      </c>
      <c r="AV30" s="7">
        <f>100*AU30/25</f>
        <v>0</v>
      </c>
      <c r="AW30" s="7">
        <f>AL30+AU30</f>
        <v>0</v>
      </c>
      <c r="AX30" s="7">
        <f>100*AW30/35</f>
        <v>0</v>
      </c>
      <c r="AY30" s="7"/>
      <c r="AZ30" s="7" t="s">
        <v>18</v>
      </c>
      <c r="BA30" s="7">
        <v>0</v>
      </c>
      <c r="BB30" s="7" t="s">
        <v>170</v>
      </c>
      <c r="BC30" s="7">
        <v>3</v>
      </c>
      <c r="BD30" s="7">
        <v>0</v>
      </c>
      <c r="BE30" s="7">
        <v>3</v>
      </c>
      <c r="BF30" s="7">
        <v>0</v>
      </c>
      <c r="BG30" s="7">
        <v>4</v>
      </c>
      <c r="BH30" s="7">
        <v>0</v>
      </c>
      <c r="BI30" s="7">
        <v>5</v>
      </c>
      <c r="BJ30" s="7">
        <f>SUM(BC30:BI30)</f>
        <v>15</v>
      </c>
      <c r="BK30" s="7">
        <f>100*BJ30/28</f>
        <v>53.57142857142857</v>
      </c>
      <c r="BL30" s="7">
        <f>BA30+BJ30</f>
        <v>15</v>
      </c>
      <c r="BM30" s="7">
        <f>100*BL30/38</f>
        <v>39.473684210526315</v>
      </c>
      <c r="BN30" s="7"/>
      <c r="BO30" s="11"/>
      <c r="BP30" s="13" t="s">
        <v>27</v>
      </c>
      <c r="BQ30" s="7" t="s">
        <v>170</v>
      </c>
      <c r="BR30" s="7">
        <v>2</v>
      </c>
      <c r="BS30" s="7">
        <v>1</v>
      </c>
      <c r="BT30" s="7">
        <v>2</v>
      </c>
      <c r="BU30" s="7">
        <v>0</v>
      </c>
      <c r="BV30" s="7">
        <v>1</v>
      </c>
      <c r="BW30" s="7">
        <v>0</v>
      </c>
      <c r="BX30" s="7">
        <v>0</v>
      </c>
      <c r="BY30" s="7">
        <f>SUM(BR30:BX30)</f>
        <v>6</v>
      </c>
      <c r="BZ30" s="7">
        <f>100*BY30/21</f>
        <v>28.571428571428573</v>
      </c>
      <c r="CA30" s="7">
        <f>BP30+BY30</f>
        <v>13.780000000000001</v>
      </c>
      <c r="CB30" s="7">
        <f>100*CA30/31</f>
        <v>44.45161290322581</v>
      </c>
      <c r="CC30" s="7"/>
      <c r="CD30" s="7" t="s">
        <v>18</v>
      </c>
      <c r="CE30" s="7">
        <v>0</v>
      </c>
      <c r="CF30" s="7">
        <v>2</v>
      </c>
      <c r="CG30" s="7">
        <v>4</v>
      </c>
      <c r="CH30" s="7">
        <v>2</v>
      </c>
      <c r="CI30" s="7">
        <v>3</v>
      </c>
      <c r="CJ30" s="7">
        <v>2</v>
      </c>
      <c r="CK30" s="7">
        <v>3</v>
      </c>
      <c r="CL30" s="7">
        <f>SUM(CF30:CK30)</f>
        <v>16</v>
      </c>
      <c r="CM30" s="7">
        <f>100*CL30/19</f>
        <v>84.21052631578948</v>
      </c>
      <c r="CN30" s="7">
        <f>CE30+CL30</f>
        <v>16</v>
      </c>
      <c r="CO30" s="7">
        <f>100*CN30/29</f>
        <v>55.172413793103445</v>
      </c>
    </row>
    <row r="31" spans="1:93" ht="15">
      <c r="A31" s="7"/>
      <c r="B31" s="7" t="s">
        <v>56</v>
      </c>
      <c r="C31" s="7" t="s">
        <v>57</v>
      </c>
      <c r="D31" s="12" t="s">
        <v>171</v>
      </c>
      <c r="E31" s="9">
        <f>F31/6</f>
        <v>23.449691514536852</v>
      </c>
      <c r="F31" s="7">
        <f>T31+AI31+AX31+BM31+CB31+CO31</f>
        <v>140.6981490872211</v>
      </c>
      <c r="G31" s="12" t="s">
        <v>18</v>
      </c>
      <c r="H31" s="15"/>
      <c r="I31" s="7" t="s">
        <v>17</v>
      </c>
      <c r="J31" s="7">
        <v>3</v>
      </c>
      <c r="K31" s="7">
        <v>0</v>
      </c>
      <c r="L31" s="7">
        <v>1</v>
      </c>
      <c r="M31" s="7">
        <v>0</v>
      </c>
      <c r="N31" s="7">
        <v>0</v>
      </c>
      <c r="O31" s="7">
        <v>1</v>
      </c>
      <c r="P31" s="7">
        <v>2</v>
      </c>
      <c r="Q31" s="7">
        <f>SUM(J31:P31)</f>
        <v>7</v>
      </c>
      <c r="R31" s="7">
        <f>100*Q31/24</f>
        <v>29.166666666666668</v>
      </c>
      <c r="S31" s="7">
        <f>H31+Q31</f>
        <v>7</v>
      </c>
      <c r="T31" s="7">
        <f>100*S31/34</f>
        <v>20.58823529411765</v>
      </c>
      <c r="U31" s="12"/>
      <c r="V31" s="12" t="s">
        <v>18</v>
      </c>
      <c r="W31" s="12"/>
      <c r="X31" s="7" t="s">
        <v>18</v>
      </c>
      <c r="Y31" s="7"/>
      <c r="Z31" s="7"/>
      <c r="AA31" s="7"/>
      <c r="AB31" s="7"/>
      <c r="AC31" s="7"/>
      <c r="AD31" s="7"/>
      <c r="AE31" s="7"/>
      <c r="AF31" s="7">
        <v>0</v>
      </c>
      <c r="AG31" s="7">
        <f>100*AF31/29</f>
        <v>0</v>
      </c>
      <c r="AH31" s="7">
        <f>W31+AF31</f>
        <v>0</v>
      </c>
      <c r="AI31" s="7">
        <f>100*AH31/39</f>
        <v>0</v>
      </c>
      <c r="AJ31" s="12"/>
      <c r="AK31" s="12" t="s">
        <v>18</v>
      </c>
      <c r="AL31" s="12" t="s">
        <v>33</v>
      </c>
      <c r="AM31" s="7" t="s">
        <v>18</v>
      </c>
      <c r="AN31" s="7"/>
      <c r="AO31" s="7"/>
      <c r="AP31" s="7"/>
      <c r="AQ31" s="7"/>
      <c r="AR31" s="7"/>
      <c r="AS31" s="7"/>
      <c r="AT31" s="7"/>
      <c r="AU31" s="7">
        <v>0</v>
      </c>
      <c r="AV31" s="7">
        <f>100*AU31/25</f>
        <v>0</v>
      </c>
      <c r="AW31" s="7">
        <f>AL31+AU31</f>
        <v>0</v>
      </c>
      <c r="AX31" s="7">
        <f>100*AW31/35</f>
        <v>0</v>
      </c>
      <c r="AY31" s="7"/>
      <c r="AZ31" s="7" t="s">
        <v>18</v>
      </c>
      <c r="BA31" s="7">
        <v>0</v>
      </c>
      <c r="BB31" s="7" t="s">
        <v>17</v>
      </c>
      <c r="BC31" s="7">
        <v>1</v>
      </c>
      <c r="BD31" s="7">
        <v>0</v>
      </c>
      <c r="BE31" s="7">
        <v>0</v>
      </c>
      <c r="BF31" s="7">
        <v>4</v>
      </c>
      <c r="BG31" s="7">
        <v>0</v>
      </c>
      <c r="BH31" s="7">
        <v>4</v>
      </c>
      <c r="BI31" s="7">
        <v>0</v>
      </c>
      <c r="BJ31" s="7">
        <f>SUM(BC31:BI31)</f>
        <v>9</v>
      </c>
      <c r="BK31" s="7">
        <f>100*BJ31/22</f>
        <v>40.90909090909091</v>
      </c>
      <c r="BL31" s="7">
        <f>BA31+BJ31</f>
        <v>9</v>
      </c>
      <c r="BM31" s="7">
        <f>100*BL31/32</f>
        <v>28.125</v>
      </c>
      <c r="BN31" s="7"/>
      <c r="BO31" s="11"/>
      <c r="BP31" s="13" t="s">
        <v>27</v>
      </c>
      <c r="BQ31" s="7" t="s">
        <v>17</v>
      </c>
      <c r="BR31" s="7">
        <v>0</v>
      </c>
      <c r="BS31" s="7">
        <v>0</v>
      </c>
      <c r="BT31" s="7">
        <v>2</v>
      </c>
      <c r="BU31" s="7">
        <v>2</v>
      </c>
      <c r="BV31" s="7">
        <v>0</v>
      </c>
      <c r="BW31" s="7">
        <v>0</v>
      </c>
      <c r="BX31" s="7">
        <v>0</v>
      </c>
      <c r="BY31" s="7">
        <v>4</v>
      </c>
      <c r="BZ31" s="7">
        <f>100*BY31/22</f>
        <v>18.181818181818183</v>
      </c>
      <c r="CA31" s="7">
        <f>BP31+BY31</f>
        <v>11.780000000000001</v>
      </c>
      <c r="CB31" s="7">
        <f>100*CA31/32</f>
        <v>36.8125</v>
      </c>
      <c r="CC31" s="7"/>
      <c r="CD31" s="7" t="s">
        <v>18</v>
      </c>
      <c r="CE31" s="7">
        <v>0</v>
      </c>
      <c r="CF31" s="7">
        <v>2</v>
      </c>
      <c r="CG31" s="7">
        <v>4</v>
      </c>
      <c r="CH31" s="7">
        <v>2</v>
      </c>
      <c r="CI31" s="7">
        <v>3</v>
      </c>
      <c r="CJ31" s="7">
        <v>2</v>
      </c>
      <c r="CK31" s="7">
        <v>3</v>
      </c>
      <c r="CL31" s="7">
        <f>SUM(CF31:CK31)</f>
        <v>16</v>
      </c>
      <c r="CM31" s="7">
        <f>100*CL31/19</f>
        <v>84.21052631578948</v>
      </c>
      <c r="CN31" s="7">
        <f>CE31+CL31</f>
        <v>16</v>
      </c>
      <c r="CO31" s="7">
        <f>100*CN31/29</f>
        <v>55.172413793103445</v>
      </c>
    </row>
    <row r="32" spans="1:93" ht="15">
      <c r="A32" s="7"/>
      <c r="B32" s="7" t="s">
        <v>56</v>
      </c>
      <c r="C32" s="7" t="s">
        <v>57</v>
      </c>
      <c r="D32" s="13" t="s">
        <v>178</v>
      </c>
      <c r="E32" s="9">
        <f>F32/6</f>
        <v>25.14373613153475</v>
      </c>
      <c r="F32" s="7">
        <f>T32+AI32+AX32+BM32+CB32+CO32</f>
        <v>150.8624167892085</v>
      </c>
      <c r="G32" s="12" t="s">
        <v>18</v>
      </c>
      <c r="H32" s="15"/>
      <c r="I32" s="7" t="s">
        <v>16</v>
      </c>
      <c r="J32" s="7">
        <v>2</v>
      </c>
      <c r="K32" s="7">
        <v>0</v>
      </c>
      <c r="L32" s="7">
        <v>2</v>
      </c>
      <c r="M32" s="7">
        <v>0</v>
      </c>
      <c r="N32" s="7">
        <v>0</v>
      </c>
      <c r="O32" s="7">
        <v>0</v>
      </c>
      <c r="P32" s="7">
        <v>0</v>
      </c>
      <c r="Q32" s="7">
        <f>SUM(J32:P32)</f>
        <v>4</v>
      </c>
      <c r="R32" s="7">
        <f>100*Q32/24</f>
        <v>16.666666666666668</v>
      </c>
      <c r="S32" s="7">
        <f>H32+Q32</f>
        <v>4</v>
      </c>
      <c r="T32" s="7">
        <f>100*S32/34</f>
        <v>11.764705882352942</v>
      </c>
      <c r="U32" s="12"/>
      <c r="V32" s="12" t="s">
        <v>18</v>
      </c>
      <c r="W32" s="12"/>
      <c r="X32" s="7" t="s">
        <v>16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f>SUM(Y32:AE32)</f>
        <v>0</v>
      </c>
      <c r="AG32" s="7">
        <f>100*AF32/29</f>
        <v>0</v>
      </c>
      <c r="AH32" s="7">
        <f>W32+AF32</f>
        <v>0</v>
      </c>
      <c r="AI32" s="7">
        <f>100*AH32/39</f>
        <v>0</v>
      </c>
      <c r="AJ32" s="12"/>
      <c r="AK32" s="12" t="s">
        <v>18</v>
      </c>
      <c r="AL32" s="12" t="s">
        <v>33</v>
      </c>
      <c r="AM32" s="7" t="s">
        <v>18</v>
      </c>
      <c r="AN32" s="7"/>
      <c r="AO32" s="7"/>
      <c r="AP32" s="7"/>
      <c r="AQ32" s="7"/>
      <c r="AR32" s="7"/>
      <c r="AS32" s="7"/>
      <c r="AT32" s="7"/>
      <c r="AU32" s="7">
        <f>SUM(AN32:AT32)</f>
        <v>0</v>
      </c>
      <c r="AV32" s="7">
        <f>100*AU32/25</f>
        <v>0</v>
      </c>
      <c r="AW32" s="7">
        <f>AL32+AU32</f>
        <v>0</v>
      </c>
      <c r="AX32" s="7">
        <f>100*AW32/35</f>
        <v>0</v>
      </c>
      <c r="AY32" s="7"/>
      <c r="AZ32" s="7" t="s">
        <v>18</v>
      </c>
      <c r="BA32" s="7">
        <v>0</v>
      </c>
      <c r="BB32" s="7" t="s">
        <v>16</v>
      </c>
      <c r="BC32" s="7">
        <v>3</v>
      </c>
      <c r="BD32" s="7">
        <v>0</v>
      </c>
      <c r="BE32" s="7">
        <v>3</v>
      </c>
      <c r="BF32" s="7">
        <v>0</v>
      </c>
      <c r="BG32" s="7">
        <v>4</v>
      </c>
      <c r="BH32" s="7">
        <v>0</v>
      </c>
      <c r="BI32" s="7">
        <v>5</v>
      </c>
      <c r="BJ32" s="7">
        <f>SUM(BC32:BI32)</f>
        <v>15</v>
      </c>
      <c r="BK32" s="7">
        <f>100*BJ32/28</f>
        <v>53.57142857142857</v>
      </c>
      <c r="BL32" s="7">
        <f>BA32+BJ32</f>
        <v>15</v>
      </c>
      <c r="BM32" s="7">
        <f>100*BL32/38</f>
        <v>39.473684210526315</v>
      </c>
      <c r="BN32" s="7"/>
      <c r="BO32" s="11"/>
      <c r="BP32" s="13" t="s">
        <v>27</v>
      </c>
      <c r="BQ32" s="7" t="s">
        <v>16</v>
      </c>
      <c r="BR32" s="7">
        <v>2</v>
      </c>
      <c r="BS32" s="7">
        <v>1</v>
      </c>
      <c r="BT32" s="7">
        <v>2</v>
      </c>
      <c r="BU32" s="7">
        <v>0</v>
      </c>
      <c r="BV32" s="7">
        <v>1</v>
      </c>
      <c r="BW32" s="7">
        <v>0</v>
      </c>
      <c r="BX32" s="7">
        <v>0</v>
      </c>
      <c r="BY32" s="7">
        <f>SUM(BR32:BX32)</f>
        <v>6</v>
      </c>
      <c r="BZ32" s="7">
        <f>100*BY32/21</f>
        <v>28.571428571428573</v>
      </c>
      <c r="CA32" s="7">
        <f>BP32+BY32</f>
        <v>13.780000000000001</v>
      </c>
      <c r="CB32" s="7">
        <f>100*CA32/31</f>
        <v>44.45161290322581</v>
      </c>
      <c r="CC32" s="7"/>
      <c r="CD32" s="7" t="s">
        <v>18</v>
      </c>
      <c r="CE32" s="7">
        <v>0</v>
      </c>
      <c r="CF32" s="7">
        <v>2</v>
      </c>
      <c r="CG32" s="7">
        <v>4</v>
      </c>
      <c r="CH32" s="7">
        <v>2</v>
      </c>
      <c r="CI32" s="7">
        <v>3</v>
      </c>
      <c r="CJ32" s="7">
        <v>2</v>
      </c>
      <c r="CK32" s="7">
        <v>3</v>
      </c>
      <c r="CL32" s="7">
        <f>SUM(CF32:CK32)</f>
        <v>16</v>
      </c>
      <c r="CM32" s="7">
        <f>100*CL32/19</f>
        <v>84.21052631578948</v>
      </c>
      <c r="CN32" s="7">
        <f>CE32+CL32</f>
        <v>16</v>
      </c>
      <c r="CO32" s="7">
        <f>100*CN32/29</f>
        <v>55.172413793103445</v>
      </c>
    </row>
    <row r="33" spans="1:93" ht="15">
      <c r="A33" s="7"/>
      <c r="B33" s="7" t="s">
        <v>58</v>
      </c>
      <c r="C33" s="7" t="s">
        <v>59</v>
      </c>
      <c r="D33" s="7" t="s">
        <v>173</v>
      </c>
      <c r="E33" s="9">
        <f>F33/6</f>
        <v>38.89744971264368</v>
      </c>
      <c r="F33" s="7">
        <f>T33+AI33+AX33+BM33+CB33+CO33</f>
        <v>233.38469827586206</v>
      </c>
      <c r="G33" s="12" t="s">
        <v>18</v>
      </c>
      <c r="H33" s="15"/>
      <c r="I33" s="7" t="s">
        <v>18</v>
      </c>
      <c r="J33" s="7"/>
      <c r="K33" s="7"/>
      <c r="L33" s="7"/>
      <c r="M33" s="7"/>
      <c r="N33" s="7"/>
      <c r="O33" s="7"/>
      <c r="P33" s="7"/>
      <c r="Q33" s="7">
        <f>SUM(J33:P33)</f>
        <v>0</v>
      </c>
      <c r="R33" s="7">
        <f>100*Q33/24</f>
        <v>0</v>
      </c>
      <c r="S33" s="7">
        <f>H33+Q33</f>
        <v>0</v>
      </c>
      <c r="T33" s="7">
        <f>100*S33/34</f>
        <v>0</v>
      </c>
      <c r="U33" s="12"/>
      <c r="V33" s="12" t="s">
        <v>18</v>
      </c>
      <c r="W33" s="12"/>
      <c r="X33" s="7" t="s">
        <v>18</v>
      </c>
      <c r="Y33" s="7"/>
      <c r="Z33" s="7"/>
      <c r="AA33" s="7"/>
      <c r="AB33" s="7"/>
      <c r="AC33" s="7"/>
      <c r="AD33" s="7"/>
      <c r="AE33" s="7"/>
      <c r="AF33" s="7">
        <f>SUM(Y33:AE33)</f>
        <v>0</v>
      </c>
      <c r="AG33" s="7">
        <f>100*AF33/29</f>
        <v>0</v>
      </c>
      <c r="AH33" s="7">
        <f>W33+AF33</f>
        <v>0</v>
      </c>
      <c r="AI33" s="7">
        <f>100*AH33/39</f>
        <v>0</v>
      </c>
      <c r="AJ33" s="12"/>
      <c r="AK33" s="12" t="s">
        <v>18</v>
      </c>
      <c r="AL33" s="12" t="s">
        <v>33</v>
      </c>
      <c r="AM33" s="7" t="s">
        <v>18</v>
      </c>
      <c r="AN33" s="7"/>
      <c r="AO33" s="7"/>
      <c r="AP33" s="7"/>
      <c r="AQ33" s="7"/>
      <c r="AR33" s="7"/>
      <c r="AS33" s="7"/>
      <c r="AT33" s="7"/>
      <c r="AU33" s="7">
        <f>SUM(AN33:AT33)</f>
        <v>0</v>
      </c>
      <c r="AV33" s="7">
        <f>100*AU33/25</f>
        <v>0</v>
      </c>
      <c r="AW33" s="7">
        <f>AL33+AU33</f>
        <v>0</v>
      </c>
      <c r="AX33" s="7">
        <f>100*AW33/35</f>
        <v>0</v>
      </c>
      <c r="AY33" s="7"/>
      <c r="AZ33" s="7" t="s">
        <v>18</v>
      </c>
      <c r="BA33" s="7">
        <v>0</v>
      </c>
      <c r="BB33" s="7" t="s">
        <v>17</v>
      </c>
      <c r="BC33" s="7">
        <v>1</v>
      </c>
      <c r="BD33" s="7">
        <v>2</v>
      </c>
      <c r="BE33" s="7">
        <v>3</v>
      </c>
      <c r="BF33" s="7">
        <v>4</v>
      </c>
      <c r="BG33" s="7">
        <v>4</v>
      </c>
      <c r="BH33" s="7">
        <v>4</v>
      </c>
      <c r="BI33" s="7">
        <v>0</v>
      </c>
      <c r="BJ33" s="7">
        <f>SUM(BC33:BI33)</f>
        <v>18</v>
      </c>
      <c r="BK33" s="7">
        <f>100*BJ33/22</f>
        <v>81.81818181818181</v>
      </c>
      <c r="BL33" s="7">
        <f>BA33+BJ33</f>
        <v>18</v>
      </c>
      <c r="BM33" s="7">
        <f>100*BL33/32</f>
        <v>56.25</v>
      </c>
      <c r="BN33" s="7"/>
      <c r="BO33" s="11"/>
      <c r="BP33" s="13" t="s">
        <v>30</v>
      </c>
      <c r="BQ33" s="7" t="s">
        <v>17</v>
      </c>
      <c r="BR33" s="7">
        <v>0</v>
      </c>
      <c r="BS33" s="7">
        <v>2</v>
      </c>
      <c r="BT33" s="7">
        <v>4</v>
      </c>
      <c r="BU33" s="7">
        <v>4</v>
      </c>
      <c r="BV33" s="7">
        <v>0</v>
      </c>
      <c r="BW33" s="7">
        <v>4</v>
      </c>
      <c r="BX33" s="7">
        <v>4</v>
      </c>
      <c r="BY33" s="7">
        <f>SUM(BR33:BX33)</f>
        <v>18</v>
      </c>
      <c r="BZ33" s="7">
        <f>100*BY33/22</f>
        <v>81.81818181818181</v>
      </c>
      <c r="CA33" s="7">
        <f>BP33+BY33</f>
        <v>26.89</v>
      </c>
      <c r="CB33" s="7">
        <f>100*CA33/32</f>
        <v>84.03125</v>
      </c>
      <c r="CC33" s="7"/>
      <c r="CD33" s="7"/>
      <c r="CE33" s="7">
        <v>10</v>
      </c>
      <c r="CF33" s="7">
        <v>2</v>
      </c>
      <c r="CG33" s="7">
        <v>4</v>
      </c>
      <c r="CH33" s="7">
        <v>2</v>
      </c>
      <c r="CI33" s="7">
        <v>2</v>
      </c>
      <c r="CJ33" s="7">
        <v>2</v>
      </c>
      <c r="CK33" s="7">
        <v>5</v>
      </c>
      <c r="CL33" s="7">
        <f>SUM(CF33:CK33)</f>
        <v>17</v>
      </c>
      <c r="CM33" s="7">
        <f>100*CL33/19</f>
        <v>89.47368421052632</v>
      </c>
      <c r="CN33" s="7">
        <f>CE33+CL33</f>
        <v>27</v>
      </c>
      <c r="CO33" s="7">
        <f>100*CN33/29</f>
        <v>93.10344827586206</v>
      </c>
    </row>
    <row r="34" spans="1:93" ht="15">
      <c r="A34" s="7"/>
      <c r="B34" s="7" t="s">
        <v>60</v>
      </c>
      <c r="C34" s="7" t="s">
        <v>61</v>
      </c>
      <c r="D34" s="13" t="s">
        <v>180</v>
      </c>
      <c r="E34" s="9">
        <f>F34/6</f>
        <v>60.7338397538465</v>
      </c>
      <c r="F34" s="7">
        <f>T34+AI34+AX34+BM34+CB34+CO34</f>
        <v>364.40303852307903</v>
      </c>
      <c r="G34" s="12" t="s">
        <v>154</v>
      </c>
      <c r="H34" s="15" t="s">
        <v>23</v>
      </c>
      <c r="I34" s="7" t="s">
        <v>16</v>
      </c>
      <c r="J34" s="7">
        <v>0</v>
      </c>
      <c r="K34" s="7">
        <v>0</v>
      </c>
      <c r="L34" s="7">
        <v>2</v>
      </c>
      <c r="M34" s="7">
        <v>1</v>
      </c>
      <c r="N34" s="7">
        <v>2</v>
      </c>
      <c r="O34" s="7">
        <v>4</v>
      </c>
      <c r="P34" s="7">
        <v>3</v>
      </c>
      <c r="Q34" s="7">
        <f>SUM(J34:P34)</f>
        <v>12</v>
      </c>
      <c r="R34" s="7">
        <f>100*Q34/24</f>
        <v>50</v>
      </c>
      <c r="S34" s="7">
        <f>H34+Q34</f>
        <v>22</v>
      </c>
      <c r="T34" s="7">
        <f>100*S34/34</f>
        <v>64.70588235294117</v>
      </c>
      <c r="U34" s="12"/>
      <c r="V34" s="12" t="s">
        <v>154</v>
      </c>
      <c r="W34" s="12" t="s">
        <v>157</v>
      </c>
      <c r="X34" s="7" t="s">
        <v>16</v>
      </c>
      <c r="Y34" s="7">
        <v>3</v>
      </c>
      <c r="Z34" s="7">
        <v>2</v>
      </c>
      <c r="AA34" s="7">
        <v>6</v>
      </c>
      <c r="AB34" s="7">
        <v>1</v>
      </c>
      <c r="AC34" s="7">
        <v>4</v>
      </c>
      <c r="AD34" s="7">
        <v>2</v>
      </c>
      <c r="AE34" s="7">
        <v>0</v>
      </c>
      <c r="AF34" s="7">
        <f>SUM(Y34:AE34)</f>
        <v>18</v>
      </c>
      <c r="AG34" s="7">
        <f>100*AF34/29</f>
        <v>62.06896551724138</v>
      </c>
      <c r="AH34" s="7">
        <f>W34+AF34</f>
        <v>26.75</v>
      </c>
      <c r="AI34" s="7">
        <f>100*AH34/39</f>
        <v>68.58974358974359</v>
      </c>
      <c r="AJ34" s="12"/>
      <c r="AK34" s="12" t="s">
        <v>18</v>
      </c>
      <c r="AL34" s="12" t="s">
        <v>33</v>
      </c>
      <c r="AM34" s="7" t="s">
        <v>16</v>
      </c>
      <c r="AN34" s="7">
        <v>1</v>
      </c>
      <c r="AO34" s="7">
        <v>3</v>
      </c>
      <c r="AP34" s="7">
        <v>1</v>
      </c>
      <c r="AQ34" s="7">
        <v>1</v>
      </c>
      <c r="AR34" s="7">
        <v>4</v>
      </c>
      <c r="AS34" s="7">
        <v>3</v>
      </c>
      <c r="AT34" s="7">
        <v>3</v>
      </c>
      <c r="AU34" s="7">
        <f>SUM(AN34:AT34)</f>
        <v>16</v>
      </c>
      <c r="AV34" s="7">
        <f>100*AU34/25</f>
        <v>64</v>
      </c>
      <c r="AW34" s="7">
        <f>AL34+AU34</f>
        <v>16</v>
      </c>
      <c r="AX34" s="7">
        <f>100*AW34/35</f>
        <v>45.714285714285715</v>
      </c>
      <c r="AY34" s="7"/>
      <c r="AZ34" s="7" t="s">
        <v>154</v>
      </c>
      <c r="BA34" s="7">
        <v>10</v>
      </c>
      <c r="BB34" s="7" t="s">
        <v>16</v>
      </c>
      <c r="BC34" s="7">
        <v>3</v>
      </c>
      <c r="BD34" s="7">
        <v>3</v>
      </c>
      <c r="BE34" s="7">
        <v>1</v>
      </c>
      <c r="BF34" s="7">
        <v>4</v>
      </c>
      <c r="BG34" s="7">
        <v>4</v>
      </c>
      <c r="BH34" s="7">
        <v>6</v>
      </c>
      <c r="BI34" s="7">
        <v>5</v>
      </c>
      <c r="BJ34" s="7">
        <f>SUM(BC34:BI34)</f>
        <v>26</v>
      </c>
      <c r="BK34" s="7">
        <f>100*BJ34/28</f>
        <v>92.85714285714286</v>
      </c>
      <c r="BL34" s="7">
        <f>BA34+BJ34</f>
        <v>36</v>
      </c>
      <c r="BM34" s="7">
        <f>100*BL34/38</f>
        <v>94.73684210526316</v>
      </c>
      <c r="BN34" s="7"/>
      <c r="BO34" s="11" t="s">
        <v>18</v>
      </c>
      <c r="BP34" s="13" t="s">
        <v>33</v>
      </c>
      <c r="BQ34" s="7" t="s">
        <v>16</v>
      </c>
      <c r="BR34" s="7">
        <v>2</v>
      </c>
      <c r="BS34" s="7">
        <v>0</v>
      </c>
      <c r="BT34" s="7">
        <v>1</v>
      </c>
      <c r="BU34" s="7">
        <v>2</v>
      </c>
      <c r="BV34" s="7">
        <v>3</v>
      </c>
      <c r="BW34" s="7">
        <v>2</v>
      </c>
      <c r="BX34" s="7">
        <v>1</v>
      </c>
      <c r="BY34" s="7">
        <f>SUM(BR34:BX34)</f>
        <v>11</v>
      </c>
      <c r="BZ34" s="7">
        <f>100*BY34/21</f>
        <v>52.38095238095238</v>
      </c>
      <c r="CA34" s="7">
        <f>BP34+BY34</f>
        <v>11</v>
      </c>
      <c r="CB34" s="7">
        <f>100*CA34/31</f>
        <v>35.483870967741936</v>
      </c>
      <c r="CC34" s="7"/>
      <c r="CD34" s="7"/>
      <c r="CE34" s="7">
        <v>6</v>
      </c>
      <c r="CF34" s="7">
        <v>2</v>
      </c>
      <c r="CG34" s="7">
        <v>4</v>
      </c>
      <c r="CH34" s="7">
        <v>2</v>
      </c>
      <c r="CI34" s="7">
        <v>0</v>
      </c>
      <c r="CJ34" s="7">
        <v>2</v>
      </c>
      <c r="CK34" s="7">
        <v>0</v>
      </c>
      <c r="CL34" s="7">
        <f>SUM(CF34:CK34)</f>
        <v>10</v>
      </c>
      <c r="CM34" s="7">
        <f>100*CL34/19</f>
        <v>52.63157894736842</v>
      </c>
      <c r="CN34" s="7">
        <f>CE34+CL34</f>
        <v>16</v>
      </c>
      <c r="CO34" s="7">
        <f>100*CN34/29</f>
        <v>55.172413793103445</v>
      </c>
    </row>
    <row r="35" spans="1:93" ht="15">
      <c r="A35" s="7"/>
      <c r="B35" s="7" t="s">
        <v>62</v>
      </c>
      <c r="C35" s="7" t="s">
        <v>52</v>
      </c>
      <c r="D35" s="13" t="s">
        <v>180</v>
      </c>
      <c r="E35" s="9">
        <f>F35/6</f>
        <v>17.871709306637005</v>
      </c>
      <c r="F35" s="7">
        <f>T35+AI35+AX35+BM35+CB35+CO35</f>
        <v>107.23025583982204</v>
      </c>
      <c r="G35" s="12" t="s">
        <v>18</v>
      </c>
      <c r="H35" s="15"/>
      <c r="I35" s="7" t="s">
        <v>18</v>
      </c>
      <c r="J35" s="7"/>
      <c r="K35" s="7"/>
      <c r="L35" s="7"/>
      <c r="M35" s="7"/>
      <c r="N35" s="7"/>
      <c r="O35" s="7"/>
      <c r="P35" s="7"/>
      <c r="Q35" s="7">
        <f>SUM(J35:P35)</f>
        <v>0</v>
      </c>
      <c r="R35" s="7">
        <f>100*Q35/24</f>
        <v>0</v>
      </c>
      <c r="S35" s="7">
        <f>H35+Q35</f>
        <v>0</v>
      </c>
      <c r="T35" s="7">
        <f>100*S35/34</f>
        <v>0</v>
      </c>
      <c r="U35" s="12"/>
      <c r="V35" s="12" t="s">
        <v>18</v>
      </c>
      <c r="W35" s="12"/>
      <c r="X35" s="7" t="s">
        <v>18</v>
      </c>
      <c r="Y35" s="7"/>
      <c r="Z35" s="7"/>
      <c r="AA35" s="7"/>
      <c r="AB35" s="7"/>
      <c r="AC35" s="7"/>
      <c r="AD35" s="7"/>
      <c r="AE35" s="7"/>
      <c r="AF35" s="7">
        <f>SUM(Y35:AE35)</f>
        <v>0</v>
      </c>
      <c r="AG35" s="7">
        <f>100*AF35/29</f>
        <v>0</v>
      </c>
      <c r="AH35" s="7">
        <f>W35+AF35</f>
        <v>0</v>
      </c>
      <c r="AI35" s="7">
        <f>100*AH35/39</f>
        <v>0</v>
      </c>
      <c r="AJ35" s="12"/>
      <c r="AK35" s="12" t="s">
        <v>18</v>
      </c>
      <c r="AL35" s="12" t="s">
        <v>33</v>
      </c>
      <c r="AM35" s="7" t="s">
        <v>18</v>
      </c>
      <c r="AN35" s="7"/>
      <c r="AO35" s="7"/>
      <c r="AP35" s="7"/>
      <c r="AQ35" s="7"/>
      <c r="AR35" s="7"/>
      <c r="AS35" s="7"/>
      <c r="AT35" s="7"/>
      <c r="AU35" s="7">
        <f>SUM(AN35:AT35)</f>
        <v>0</v>
      </c>
      <c r="AV35" s="7">
        <f>100*AU35/25</f>
        <v>0</v>
      </c>
      <c r="AW35" s="7">
        <f>AL35+AU35</f>
        <v>0</v>
      </c>
      <c r="AX35" s="7">
        <f>100*AW35/35</f>
        <v>0</v>
      </c>
      <c r="AY35" s="7"/>
      <c r="AZ35" s="7" t="s">
        <v>154</v>
      </c>
      <c r="BA35" s="7">
        <v>0</v>
      </c>
      <c r="BB35" s="7" t="s">
        <v>18</v>
      </c>
      <c r="BC35" s="7"/>
      <c r="BD35" s="7"/>
      <c r="BE35" s="7"/>
      <c r="BF35" s="7"/>
      <c r="BG35" s="7"/>
      <c r="BH35" s="7"/>
      <c r="BI35" s="7"/>
      <c r="BJ35" s="7">
        <f>SUM(BC35:BI35)</f>
        <v>0</v>
      </c>
      <c r="BK35" s="7">
        <f>100*BJ35/28</f>
        <v>0</v>
      </c>
      <c r="BL35" s="7">
        <f>BA35+BJ35</f>
        <v>0</v>
      </c>
      <c r="BM35" s="7">
        <f>100*BL35/38</f>
        <v>0</v>
      </c>
      <c r="BN35" s="7"/>
      <c r="BO35" s="11" t="s">
        <v>18</v>
      </c>
      <c r="BP35" s="13" t="s">
        <v>33</v>
      </c>
      <c r="BQ35" s="7" t="s">
        <v>16</v>
      </c>
      <c r="BR35" s="7">
        <v>2</v>
      </c>
      <c r="BS35" s="7">
        <v>1</v>
      </c>
      <c r="BT35" s="7">
        <v>2</v>
      </c>
      <c r="BU35" s="7">
        <v>0</v>
      </c>
      <c r="BV35" s="7">
        <v>3</v>
      </c>
      <c r="BW35" s="7">
        <v>2</v>
      </c>
      <c r="BX35" s="7">
        <v>4</v>
      </c>
      <c r="BY35" s="7">
        <f>SUM(BR35:BX35)</f>
        <v>14</v>
      </c>
      <c r="BZ35" s="7">
        <f>100*BY35/21</f>
        <v>66.66666666666667</v>
      </c>
      <c r="CA35" s="7">
        <f>BP35+BY35</f>
        <v>14</v>
      </c>
      <c r="CB35" s="7">
        <f>100*CA35/31</f>
        <v>45.16129032258065</v>
      </c>
      <c r="CC35" s="7"/>
      <c r="CD35" s="7" t="s">
        <v>18</v>
      </c>
      <c r="CE35" s="7">
        <v>0</v>
      </c>
      <c r="CF35" s="7">
        <v>2</v>
      </c>
      <c r="CG35" s="7">
        <v>4</v>
      </c>
      <c r="CH35" s="7">
        <v>2</v>
      </c>
      <c r="CI35" s="7">
        <v>3</v>
      </c>
      <c r="CJ35" s="7">
        <v>2</v>
      </c>
      <c r="CK35" s="7">
        <v>5</v>
      </c>
      <c r="CL35" s="7">
        <f>SUM(CF35:CK35)</f>
        <v>18</v>
      </c>
      <c r="CM35" s="7">
        <f>100*CL35/19</f>
        <v>94.73684210526316</v>
      </c>
      <c r="CN35" s="7">
        <f>CE35+CL35</f>
        <v>18</v>
      </c>
      <c r="CO35" s="7">
        <f>100*CN35/29</f>
        <v>62.06896551724138</v>
      </c>
    </row>
    <row r="36" spans="1:93" ht="15">
      <c r="A36" s="7"/>
      <c r="B36" s="7" t="s">
        <v>63</v>
      </c>
      <c r="C36" s="7" t="s">
        <v>39</v>
      </c>
      <c r="D36" s="7" t="s">
        <v>173</v>
      </c>
      <c r="E36" s="9">
        <f>F36/6</f>
        <v>36.52875615763546</v>
      </c>
      <c r="F36" s="7">
        <f>T36+AI36+AX36+BM36+CB36+CO36</f>
        <v>219.1725369458128</v>
      </c>
      <c r="G36" s="12" t="s">
        <v>18</v>
      </c>
      <c r="H36" s="14"/>
      <c r="I36" s="7" t="s">
        <v>18</v>
      </c>
      <c r="J36" s="7"/>
      <c r="K36" s="7"/>
      <c r="L36" s="7"/>
      <c r="M36" s="7"/>
      <c r="N36" s="7"/>
      <c r="O36" s="7"/>
      <c r="P36" s="7"/>
      <c r="Q36" s="7">
        <f>SUM(J36:P36)</f>
        <v>0</v>
      </c>
      <c r="R36" s="7">
        <f>100*Q36/24</f>
        <v>0</v>
      </c>
      <c r="S36" s="7">
        <f>H36+Q36</f>
        <v>0</v>
      </c>
      <c r="T36" s="7">
        <f>100*S36/34</f>
        <v>0</v>
      </c>
      <c r="U36" s="12"/>
      <c r="V36" s="12" t="s">
        <v>18</v>
      </c>
      <c r="W36" s="12"/>
      <c r="X36" s="7" t="s">
        <v>18</v>
      </c>
      <c r="Y36" s="7"/>
      <c r="Z36" s="7"/>
      <c r="AA36" s="7"/>
      <c r="AB36" s="7"/>
      <c r="AC36" s="7"/>
      <c r="AD36" s="7"/>
      <c r="AE36" s="7"/>
      <c r="AF36" s="7">
        <f>SUM(Y36:AE36)</f>
        <v>0</v>
      </c>
      <c r="AG36" s="7">
        <f>100*AF36/29</f>
        <v>0</v>
      </c>
      <c r="AH36" s="7">
        <f>W36+AF36</f>
        <v>0</v>
      </c>
      <c r="AI36" s="7">
        <f>100*AH36/39</f>
        <v>0</v>
      </c>
      <c r="AJ36" s="12"/>
      <c r="AK36" s="12" t="s">
        <v>154</v>
      </c>
      <c r="AL36" s="12" t="s">
        <v>156</v>
      </c>
      <c r="AM36" s="7" t="s">
        <v>17</v>
      </c>
      <c r="AN36" s="7">
        <v>0</v>
      </c>
      <c r="AO36" s="7">
        <v>0</v>
      </c>
      <c r="AP36" s="7">
        <v>0</v>
      </c>
      <c r="AQ36" s="7">
        <v>0</v>
      </c>
      <c r="AR36" s="7">
        <v>1</v>
      </c>
      <c r="AS36" s="7">
        <v>1</v>
      </c>
      <c r="AT36" s="7">
        <v>2</v>
      </c>
      <c r="AU36" s="7">
        <f>SUM(AN36:AT36)</f>
        <v>4</v>
      </c>
      <c r="AV36" s="7">
        <f>100*AU36/25</f>
        <v>16</v>
      </c>
      <c r="AW36" s="7">
        <f>AL36+AU36</f>
        <v>12.33</v>
      </c>
      <c r="AX36" s="7">
        <f>100*AW36/35</f>
        <v>35.22857142857143</v>
      </c>
      <c r="AY36" s="7"/>
      <c r="AZ36" s="7" t="s">
        <v>18</v>
      </c>
      <c r="BA36" s="7">
        <v>0</v>
      </c>
      <c r="BB36" s="7" t="s">
        <v>17</v>
      </c>
      <c r="BC36" s="7">
        <v>2</v>
      </c>
      <c r="BD36" s="7">
        <v>3</v>
      </c>
      <c r="BE36" s="7">
        <v>4</v>
      </c>
      <c r="BF36" s="7">
        <v>1</v>
      </c>
      <c r="BG36" s="7">
        <v>4</v>
      </c>
      <c r="BH36" s="7">
        <v>4</v>
      </c>
      <c r="BI36" s="7">
        <v>0</v>
      </c>
      <c r="BJ36" s="7">
        <f>SUM(BC36:BI36)</f>
        <v>18</v>
      </c>
      <c r="BK36" s="7">
        <f>100*BJ36/22</f>
        <v>81.81818181818181</v>
      </c>
      <c r="BL36" s="7">
        <f>BA36+BJ36</f>
        <v>18</v>
      </c>
      <c r="BM36" s="7">
        <f>100*BL36/32</f>
        <v>56.25</v>
      </c>
      <c r="BN36" s="7"/>
      <c r="BO36" s="11"/>
      <c r="BP36" s="13" t="s">
        <v>23</v>
      </c>
      <c r="BQ36" s="7" t="s">
        <v>17</v>
      </c>
      <c r="BR36" s="7">
        <v>0</v>
      </c>
      <c r="BS36" s="7">
        <v>0</v>
      </c>
      <c r="BT36" s="7">
        <v>1</v>
      </c>
      <c r="BU36" s="7">
        <v>4</v>
      </c>
      <c r="BV36" s="7">
        <v>2</v>
      </c>
      <c r="BW36" s="7">
        <v>0</v>
      </c>
      <c r="BX36" s="7">
        <v>4</v>
      </c>
      <c r="BY36" s="7">
        <f>SUM(BR36:BX36)</f>
        <v>11</v>
      </c>
      <c r="BZ36" s="7">
        <f>100*BY36/22</f>
        <v>50</v>
      </c>
      <c r="CA36" s="7">
        <f>BP36+BY36</f>
        <v>21</v>
      </c>
      <c r="CB36" s="7">
        <f>100*CA36/32</f>
        <v>65.625</v>
      </c>
      <c r="CC36" s="7"/>
      <c r="CD36" s="7"/>
      <c r="CE36" s="7">
        <v>8</v>
      </c>
      <c r="CF36" s="7">
        <v>2</v>
      </c>
      <c r="CG36" s="7">
        <v>4</v>
      </c>
      <c r="CH36" s="7">
        <v>2</v>
      </c>
      <c r="CI36" s="7">
        <v>0</v>
      </c>
      <c r="CJ36" s="7">
        <v>2</v>
      </c>
      <c r="CK36" s="7">
        <v>0</v>
      </c>
      <c r="CL36" s="7">
        <f>SUM(CF36:CK36)</f>
        <v>10</v>
      </c>
      <c r="CM36" s="7">
        <f>100*CL36/19</f>
        <v>52.63157894736842</v>
      </c>
      <c r="CN36" s="7">
        <f>CE36+CL36</f>
        <v>18</v>
      </c>
      <c r="CO36" s="7">
        <f>100*CN36/29</f>
        <v>62.06896551724138</v>
      </c>
    </row>
    <row r="37" spans="1:93" ht="15">
      <c r="A37" s="7"/>
      <c r="B37" s="7" t="s">
        <v>64</v>
      </c>
      <c r="C37" s="7" t="s">
        <v>65</v>
      </c>
      <c r="D37" s="13" t="s">
        <v>180</v>
      </c>
      <c r="E37" s="9">
        <f>F37/6</f>
        <v>92.50217500500582</v>
      </c>
      <c r="F37" s="7">
        <f>T37+AI37+AX37+BM37+CB37+CO37</f>
        <v>555.013050030035</v>
      </c>
      <c r="G37" s="12" t="s">
        <v>154</v>
      </c>
      <c r="H37" s="15" t="s">
        <v>23</v>
      </c>
      <c r="I37" s="7" t="s">
        <v>16</v>
      </c>
      <c r="J37" s="7">
        <v>3</v>
      </c>
      <c r="K37" s="7">
        <v>3</v>
      </c>
      <c r="L37" s="7">
        <v>3</v>
      </c>
      <c r="M37" s="7">
        <v>3</v>
      </c>
      <c r="N37" s="7">
        <v>3</v>
      </c>
      <c r="O37" s="7">
        <v>4</v>
      </c>
      <c r="P37" s="7">
        <v>4</v>
      </c>
      <c r="Q37" s="7">
        <f>SUM(J37:P37)</f>
        <v>23</v>
      </c>
      <c r="R37" s="7">
        <f>100*Q37/24</f>
        <v>95.83333333333333</v>
      </c>
      <c r="S37" s="7">
        <f>H37+Q37</f>
        <v>33</v>
      </c>
      <c r="T37" s="7">
        <f>100*S37/34</f>
        <v>97.05882352941177</v>
      </c>
      <c r="U37" s="12"/>
      <c r="V37" s="12" t="s">
        <v>154</v>
      </c>
      <c r="W37" s="12" t="s">
        <v>23</v>
      </c>
      <c r="X37" s="7" t="s">
        <v>16</v>
      </c>
      <c r="Y37" s="7">
        <v>3</v>
      </c>
      <c r="Z37" s="7">
        <v>2</v>
      </c>
      <c r="AA37" s="7">
        <v>6</v>
      </c>
      <c r="AB37" s="7">
        <v>4</v>
      </c>
      <c r="AC37" s="7">
        <v>6</v>
      </c>
      <c r="AD37" s="7">
        <v>4</v>
      </c>
      <c r="AE37" s="7">
        <v>4</v>
      </c>
      <c r="AF37" s="7">
        <f>SUM(Y37:AE37)</f>
        <v>29</v>
      </c>
      <c r="AG37" s="7">
        <f>100*AF37/29</f>
        <v>100</v>
      </c>
      <c r="AH37" s="7">
        <f>W37+AF37</f>
        <v>39</v>
      </c>
      <c r="AI37" s="7">
        <f>100*AH37/39</f>
        <v>100</v>
      </c>
      <c r="AJ37" s="12"/>
      <c r="AK37" s="12" t="s">
        <v>154</v>
      </c>
      <c r="AL37" s="12" t="s">
        <v>23</v>
      </c>
      <c r="AM37" s="7" t="s">
        <v>16</v>
      </c>
      <c r="AN37" s="7">
        <v>3</v>
      </c>
      <c r="AO37" s="7">
        <v>0</v>
      </c>
      <c r="AP37" s="7">
        <v>3</v>
      </c>
      <c r="AQ37" s="7">
        <v>4</v>
      </c>
      <c r="AR37" s="7">
        <v>3</v>
      </c>
      <c r="AS37" s="7">
        <v>2</v>
      </c>
      <c r="AT37" s="7">
        <v>2</v>
      </c>
      <c r="AU37" s="7">
        <f>SUM(AN37:AT37)</f>
        <v>17</v>
      </c>
      <c r="AV37" s="7">
        <f>100*AU37/25</f>
        <v>68</v>
      </c>
      <c r="AW37" s="7">
        <f>AL37+AU37</f>
        <v>27</v>
      </c>
      <c r="AX37" s="7">
        <f>100*AW37/35</f>
        <v>77.14285714285714</v>
      </c>
      <c r="AY37" s="7"/>
      <c r="AZ37" s="7" t="s">
        <v>154</v>
      </c>
      <c r="BA37" s="7">
        <v>10</v>
      </c>
      <c r="BB37" s="7" t="s">
        <v>16</v>
      </c>
      <c r="BC37" s="7">
        <v>3</v>
      </c>
      <c r="BD37" s="7">
        <v>3</v>
      </c>
      <c r="BE37" s="7">
        <v>1</v>
      </c>
      <c r="BF37" s="7">
        <v>4</v>
      </c>
      <c r="BG37" s="7">
        <v>4</v>
      </c>
      <c r="BH37" s="7">
        <v>6</v>
      </c>
      <c r="BI37" s="7">
        <v>5</v>
      </c>
      <c r="BJ37" s="7">
        <f>SUM(BC37:BI37)</f>
        <v>26</v>
      </c>
      <c r="BK37" s="7">
        <f>100*BJ37/28</f>
        <v>92.85714285714286</v>
      </c>
      <c r="BL37" s="7">
        <f>BA37+BJ37</f>
        <v>36</v>
      </c>
      <c r="BM37" s="7">
        <f>100*BL37/38</f>
        <v>94.73684210526316</v>
      </c>
      <c r="BN37" s="7"/>
      <c r="BO37" s="11"/>
      <c r="BP37" s="13" t="s">
        <v>30</v>
      </c>
      <c r="BQ37" s="7" t="s">
        <v>16</v>
      </c>
      <c r="BR37" s="7">
        <v>2</v>
      </c>
      <c r="BS37" s="7">
        <v>3</v>
      </c>
      <c r="BT37" s="7">
        <v>2</v>
      </c>
      <c r="BU37" s="7">
        <v>2</v>
      </c>
      <c r="BV37" s="7">
        <v>3</v>
      </c>
      <c r="BW37" s="7">
        <v>4</v>
      </c>
      <c r="BX37" s="7">
        <v>5</v>
      </c>
      <c r="BY37" s="7">
        <f>SUM(BR37:BX37)</f>
        <v>21</v>
      </c>
      <c r="BZ37" s="7">
        <f>100*BY37/21</f>
        <v>100</v>
      </c>
      <c r="CA37" s="7">
        <f>BP37+BY37</f>
        <v>29.89</v>
      </c>
      <c r="CB37" s="7">
        <f>100*CA37/31</f>
        <v>96.41935483870968</v>
      </c>
      <c r="CC37" s="7"/>
      <c r="CD37" s="7"/>
      <c r="CE37" s="7">
        <v>8</v>
      </c>
      <c r="CF37" s="7">
        <v>2</v>
      </c>
      <c r="CG37" s="7">
        <v>4</v>
      </c>
      <c r="CH37" s="7">
        <v>2</v>
      </c>
      <c r="CI37" s="7">
        <v>3</v>
      </c>
      <c r="CJ37" s="7">
        <v>2</v>
      </c>
      <c r="CK37" s="7">
        <v>5</v>
      </c>
      <c r="CL37" s="7">
        <f>SUM(CF37:CK37)</f>
        <v>18</v>
      </c>
      <c r="CM37" s="7">
        <f>100*CL37/19</f>
        <v>94.73684210526316</v>
      </c>
      <c r="CN37" s="7">
        <f>CE37+CL37</f>
        <v>26</v>
      </c>
      <c r="CO37" s="7">
        <f>100*CN37/29</f>
        <v>89.65517241379311</v>
      </c>
    </row>
    <row r="38" spans="1:93" ht="15">
      <c r="A38" s="7"/>
      <c r="B38" s="7" t="s">
        <v>66</v>
      </c>
      <c r="C38" s="7" t="s">
        <v>67</v>
      </c>
      <c r="D38" s="13" t="s">
        <v>180</v>
      </c>
      <c r="E38" s="9">
        <f>F38/6</f>
        <v>60.43507391067374</v>
      </c>
      <c r="F38" s="7">
        <f>T38+AI38+AX38+BM38+CB38+CO38</f>
        <v>362.6104434640424</v>
      </c>
      <c r="G38" s="12" t="s">
        <v>18</v>
      </c>
      <c r="H38" s="14"/>
      <c r="I38" s="7" t="s">
        <v>16</v>
      </c>
      <c r="J38" s="7">
        <v>0</v>
      </c>
      <c r="K38" s="7">
        <v>0</v>
      </c>
      <c r="L38" s="7">
        <v>2</v>
      </c>
      <c r="M38" s="7">
        <v>0</v>
      </c>
      <c r="N38" s="7">
        <v>4</v>
      </c>
      <c r="O38" s="7">
        <v>4</v>
      </c>
      <c r="P38" s="7">
        <v>0</v>
      </c>
      <c r="Q38" s="7">
        <f>SUM(J38:P38)</f>
        <v>10</v>
      </c>
      <c r="R38" s="7">
        <f>100*Q38/24</f>
        <v>41.666666666666664</v>
      </c>
      <c r="S38" s="7">
        <f>H38+Q38</f>
        <v>10</v>
      </c>
      <c r="T38" s="7">
        <f>100*S38/34</f>
        <v>29.41176470588235</v>
      </c>
      <c r="U38" s="12"/>
      <c r="V38" s="12" t="s">
        <v>154</v>
      </c>
      <c r="W38" s="12" t="s">
        <v>157</v>
      </c>
      <c r="X38" s="7" t="s">
        <v>16</v>
      </c>
      <c r="Y38" s="7">
        <v>3</v>
      </c>
      <c r="Z38" s="7">
        <v>2</v>
      </c>
      <c r="AA38" s="7">
        <v>5</v>
      </c>
      <c r="AB38" s="7">
        <v>0</v>
      </c>
      <c r="AC38" s="7">
        <v>5</v>
      </c>
      <c r="AD38" s="7">
        <v>0</v>
      </c>
      <c r="AE38" s="7">
        <v>4</v>
      </c>
      <c r="AF38" s="7">
        <f>SUM(Y38:AE38)</f>
        <v>19</v>
      </c>
      <c r="AG38" s="7">
        <f>100*AF38/29</f>
        <v>65.51724137931035</v>
      </c>
      <c r="AH38" s="7">
        <f>W38+AF38</f>
        <v>27.75</v>
      </c>
      <c r="AI38" s="7">
        <f>100*AH38/39</f>
        <v>71.15384615384616</v>
      </c>
      <c r="AJ38" s="12"/>
      <c r="AK38" s="12" t="s">
        <v>18</v>
      </c>
      <c r="AL38" s="12" t="s">
        <v>33</v>
      </c>
      <c r="AM38" s="7" t="s">
        <v>16</v>
      </c>
      <c r="AN38" s="7">
        <v>3</v>
      </c>
      <c r="AO38" s="7">
        <v>3</v>
      </c>
      <c r="AP38" s="7">
        <v>2</v>
      </c>
      <c r="AQ38" s="7">
        <v>3</v>
      </c>
      <c r="AR38" s="7">
        <v>0</v>
      </c>
      <c r="AS38" s="7">
        <v>3</v>
      </c>
      <c r="AT38" s="7">
        <v>5</v>
      </c>
      <c r="AU38" s="7">
        <f>SUM(AN38:AT38)</f>
        <v>19</v>
      </c>
      <c r="AV38" s="7">
        <f>100*AU38/25</f>
        <v>76</v>
      </c>
      <c r="AW38" s="7">
        <f>AL38+AU38</f>
        <v>19</v>
      </c>
      <c r="AX38" s="7">
        <f>100*AW38/35</f>
        <v>54.285714285714285</v>
      </c>
      <c r="AY38" s="7"/>
      <c r="AZ38" s="7" t="s">
        <v>154</v>
      </c>
      <c r="BA38" s="7">
        <v>8.89</v>
      </c>
      <c r="BB38" s="7" t="s">
        <v>16</v>
      </c>
      <c r="BC38" s="7">
        <v>0</v>
      </c>
      <c r="BD38" s="7">
        <v>3</v>
      </c>
      <c r="BE38" s="7">
        <v>1</v>
      </c>
      <c r="BF38" s="7">
        <v>4</v>
      </c>
      <c r="BG38" s="7">
        <v>4</v>
      </c>
      <c r="BH38" s="7">
        <v>4</v>
      </c>
      <c r="BI38" s="7">
        <v>5</v>
      </c>
      <c r="BJ38" s="7">
        <f>SUM(BC38:BI38)</f>
        <v>21</v>
      </c>
      <c r="BK38" s="7">
        <f>100*BJ38/28</f>
        <v>75</v>
      </c>
      <c r="BL38" s="7">
        <f>BA38+BJ38</f>
        <v>29.89</v>
      </c>
      <c r="BM38" s="7">
        <f>100*BL38/38</f>
        <v>78.65789473684211</v>
      </c>
      <c r="BN38" s="7"/>
      <c r="BO38" s="11"/>
      <c r="BP38" s="13" t="s">
        <v>27</v>
      </c>
      <c r="BQ38" s="7" t="s">
        <v>16</v>
      </c>
      <c r="BR38" s="7">
        <v>2</v>
      </c>
      <c r="BS38" s="7">
        <v>0</v>
      </c>
      <c r="BT38" s="7">
        <v>0</v>
      </c>
      <c r="BU38" s="7">
        <v>2</v>
      </c>
      <c r="BV38" s="7">
        <v>1</v>
      </c>
      <c r="BW38" s="7">
        <v>3</v>
      </c>
      <c r="BX38" s="7">
        <v>5</v>
      </c>
      <c r="BY38" s="7">
        <f>SUM(BR38:BX38)</f>
        <v>13</v>
      </c>
      <c r="BZ38" s="7">
        <f>100*BY38/21</f>
        <v>61.904761904761905</v>
      </c>
      <c r="CA38" s="7">
        <f>BP38+BY38</f>
        <v>20.78</v>
      </c>
      <c r="CB38" s="7">
        <f>100*CA38/31</f>
        <v>67.03225806451613</v>
      </c>
      <c r="CC38" s="7"/>
      <c r="CD38" s="7" t="s">
        <v>18</v>
      </c>
      <c r="CE38" s="7">
        <v>0</v>
      </c>
      <c r="CF38" s="7">
        <v>2</v>
      </c>
      <c r="CG38" s="7">
        <v>4</v>
      </c>
      <c r="CH38" s="7">
        <v>2</v>
      </c>
      <c r="CI38" s="7">
        <v>3</v>
      </c>
      <c r="CJ38" s="7">
        <v>2</v>
      </c>
      <c r="CK38" s="7">
        <v>5</v>
      </c>
      <c r="CL38" s="7">
        <f>SUM(CF38:CK38)</f>
        <v>18</v>
      </c>
      <c r="CM38" s="7">
        <f>100*CL38/19</f>
        <v>94.73684210526316</v>
      </c>
      <c r="CN38" s="7">
        <f>CE38+CL38</f>
        <v>18</v>
      </c>
      <c r="CO38" s="7">
        <f>100*CN38/29</f>
        <v>62.06896551724138</v>
      </c>
    </row>
    <row r="39" spans="1:93" ht="15">
      <c r="A39" s="7"/>
      <c r="B39" s="7" t="s">
        <v>68</v>
      </c>
      <c r="C39" s="7" t="s">
        <v>69</v>
      </c>
      <c r="D39" s="7" t="s">
        <v>173</v>
      </c>
      <c r="E39" s="9">
        <f>F39/6</f>
        <v>5.74712643678161</v>
      </c>
      <c r="F39" s="7">
        <f>T39+AI39+AX39+BM39+CB39+CO39</f>
        <v>34.48275862068966</v>
      </c>
      <c r="G39" s="12" t="s">
        <v>18</v>
      </c>
      <c r="H39" s="14"/>
      <c r="I39" s="7" t="s">
        <v>18</v>
      </c>
      <c r="J39" s="7"/>
      <c r="K39" s="7"/>
      <c r="L39" s="7"/>
      <c r="M39" s="7"/>
      <c r="N39" s="7"/>
      <c r="O39" s="7"/>
      <c r="P39" s="7"/>
      <c r="Q39" s="7">
        <f>SUM(J39:P39)</f>
        <v>0</v>
      </c>
      <c r="R39" s="7">
        <f>100*Q39/24</f>
        <v>0</v>
      </c>
      <c r="S39" s="7">
        <f>H39+Q39</f>
        <v>0</v>
      </c>
      <c r="T39" s="7">
        <f>100*S39/34</f>
        <v>0</v>
      </c>
      <c r="U39" s="12"/>
      <c r="V39" s="12" t="s">
        <v>18</v>
      </c>
      <c r="W39" s="12"/>
      <c r="X39" s="7" t="s">
        <v>18</v>
      </c>
      <c r="Y39" s="7"/>
      <c r="Z39" s="7"/>
      <c r="AA39" s="7"/>
      <c r="AB39" s="7"/>
      <c r="AC39" s="7"/>
      <c r="AD39" s="7"/>
      <c r="AE39" s="7"/>
      <c r="AF39" s="7">
        <f>SUM(Y39:AE39)</f>
        <v>0</v>
      </c>
      <c r="AG39" s="7">
        <f>100*AF39/29</f>
        <v>0</v>
      </c>
      <c r="AH39" s="7">
        <f>W39+AF39</f>
        <v>0</v>
      </c>
      <c r="AI39" s="7">
        <f>100*AH39/39</f>
        <v>0</v>
      </c>
      <c r="AJ39" s="12"/>
      <c r="AK39" s="12" t="s">
        <v>18</v>
      </c>
      <c r="AL39" s="12" t="s">
        <v>33</v>
      </c>
      <c r="AM39" s="7" t="s">
        <v>18</v>
      </c>
      <c r="AN39" s="7"/>
      <c r="AO39" s="7"/>
      <c r="AP39" s="7"/>
      <c r="AQ39" s="7"/>
      <c r="AR39" s="7"/>
      <c r="AS39" s="7"/>
      <c r="AT39" s="7"/>
      <c r="AU39" s="7">
        <f>SUM(AN39:AT39)</f>
        <v>0</v>
      </c>
      <c r="AV39" s="7">
        <f>100*AU39/25</f>
        <v>0</v>
      </c>
      <c r="AW39" s="7">
        <f>AL39+AU39</f>
        <v>0</v>
      </c>
      <c r="AX39" s="7">
        <f>100*AW39/35</f>
        <v>0</v>
      </c>
      <c r="AY39" s="7"/>
      <c r="AZ39" s="7" t="s">
        <v>18</v>
      </c>
      <c r="BA39" s="7">
        <v>0</v>
      </c>
      <c r="BB39" s="7" t="s">
        <v>18</v>
      </c>
      <c r="BC39" s="7"/>
      <c r="BD39" s="7"/>
      <c r="BE39" s="7"/>
      <c r="BF39" s="7"/>
      <c r="BG39" s="7"/>
      <c r="BH39" s="7"/>
      <c r="BI39" s="7"/>
      <c r="BJ39" s="7">
        <f>SUM(BC39:BI39)</f>
        <v>0</v>
      </c>
      <c r="BK39" s="7">
        <f>100*BJ39/28</f>
        <v>0</v>
      </c>
      <c r="BL39" s="7">
        <f>BA39+BJ39</f>
        <v>0</v>
      </c>
      <c r="BM39" s="7">
        <f>100*BL39/38</f>
        <v>0</v>
      </c>
      <c r="BN39" s="7"/>
      <c r="BO39" s="11" t="s">
        <v>18</v>
      </c>
      <c r="BP39" s="13" t="s">
        <v>33</v>
      </c>
      <c r="BQ39" s="7" t="s">
        <v>18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f>SUM(BR39:BX39)</f>
        <v>0</v>
      </c>
      <c r="BZ39" s="7">
        <f>100*BY39/21</f>
        <v>0</v>
      </c>
      <c r="CA39" s="7">
        <f>BP39+BY39</f>
        <v>0</v>
      </c>
      <c r="CB39" s="7">
        <f>100*CA39/31</f>
        <v>0</v>
      </c>
      <c r="CC39" s="7"/>
      <c r="CD39" s="7"/>
      <c r="CE39" s="7">
        <v>10</v>
      </c>
      <c r="CF39" s="7" t="s">
        <v>18</v>
      </c>
      <c r="CG39" s="7"/>
      <c r="CH39" s="7"/>
      <c r="CI39" s="7"/>
      <c r="CJ39" s="7"/>
      <c r="CK39" s="7"/>
      <c r="CL39" s="7">
        <f>SUM(CF39:CK39)</f>
        <v>0</v>
      </c>
      <c r="CM39" s="7">
        <f>100*CL39/19</f>
        <v>0</v>
      </c>
      <c r="CN39" s="7">
        <f>CE39+CL39</f>
        <v>10</v>
      </c>
      <c r="CO39" s="7">
        <f>100*CN39/29</f>
        <v>34.48275862068966</v>
      </c>
    </row>
    <row r="40" spans="1:93" ht="15">
      <c r="A40" s="7"/>
      <c r="B40" s="7" t="s">
        <v>70</v>
      </c>
      <c r="C40" s="7" t="s">
        <v>57</v>
      </c>
      <c r="D40" s="13" t="s">
        <v>173</v>
      </c>
      <c r="E40" s="9">
        <f>F40/6</f>
        <v>5.376344086021505</v>
      </c>
      <c r="F40" s="7">
        <f>T40+AI40+AX40+BM40+CB40+CO40</f>
        <v>32.25806451612903</v>
      </c>
      <c r="G40" s="12" t="s">
        <v>18</v>
      </c>
      <c r="H40" s="15"/>
      <c r="I40" s="7" t="s">
        <v>18</v>
      </c>
      <c r="J40" s="7"/>
      <c r="K40" s="7"/>
      <c r="L40" s="7"/>
      <c r="M40" s="7"/>
      <c r="N40" s="7"/>
      <c r="O40" s="7"/>
      <c r="P40" s="7"/>
      <c r="Q40" s="7">
        <f>SUM(J40:P40)</f>
        <v>0</v>
      </c>
      <c r="R40" s="7">
        <f>100*Q40/24</f>
        <v>0</v>
      </c>
      <c r="S40" s="7">
        <f>H40+Q40</f>
        <v>0</v>
      </c>
      <c r="T40" s="7">
        <f>100*S40/34</f>
        <v>0</v>
      </c>
      <c r="U40" s="12"/>
      <c r="V40" s="12" t="s">
        <v>18</v>
      </c>
      <c r="W40" s="12"/>
      <c r="X40" s="7" t="s">
        <v>18</v>
      </c>
      <c r="Y40" s="7"/>
      <c r="Z40" s="7"/>
      <c r="AA40" s="7"/>
      <c r="AB40" s="7"/>
      <c r="AC40" s="7"/>
      <c r="AD40" s="7"/>
      <c r="AE40" s="7"/>
      <c r="AF40" s="7">
        <f>SUM(Y40:AE40)</f>
        <v>0</v>
      </c>
      <c r="AG40" s="7">
        <f>100*AF40/29</f>
        <v>0</v>
      </c>
      <c r="AH40" s="7">
        <f>W40+AF40</f>
        <v>0</v>
      </c>
      <c r="AI40" s="7">
        <f>100*AH40/39</f>
        <v>0</v>
      </c>
      <c r="AJ40" s="12"/>
      <c r="AK40" s="12" t="s">
        <v>18</v>
      </c>
      <c r="AL40" s="12" t="s">
        <v>33</v>
      </c>
      <c r="AM40" s="7" t="s">
        <v>18</v>
      </c>
      <c r="AN40" s="7"/>
      <c r="AO40" s="7"/>
      <c r="AP40" s="7"/>
      <c r="AQ40" s="7"/>
      <c r="AR40" s="7"/>
      <c r="AS40" s="7"/>
      <c r="AT40" s="7"/>
      <c r="AU40" s="7">
        <f>SUM(AN40:AT40)</f>
        <v>0</v>
      </c>
      <c r="AV40" s="7">
        <f>100*AU40/25</f>
        <v>0</v>
      </c>
      <c r="AW40" s="7">
        <f>AL40+AU40</f>
        <v>0</v>
      </c>
      <c r="AX40" s="7">
        <f>100*AW40/35</f>
        <v>0</v>
      </c>
      <c r="AY40" s="7"/>
      <c r="AZ40" s="7" t="s">
        <v>18</v>
      </c>
      <c r="BA40" s="7">
        <v>0</v>
      </c>
      <c r="BB40" s="7" t="s">
        <v>18</v>
      </c>
      <c r="BC40" s="7"/>
      <c r="BD40" s="7"/>
      <c r="BE40" s="7"/>
      <c r="BF40" s="7"/>
      <c r="BG40" s="7"/>
      <c r="BH40" s="7"/>
      <c r="BI40" s="7"/>
      <c r="BJ40" s="7">
        <f>SUM(BC40:BI40)</f>
        <v>0</v>
      </c>
      <c r="BK40" s="7">
        <f>100*BJ40/28</f>
        <v>0</v>
      </c>
      <c r="BL40" s="7">
        <f>BA40+BJ40</f>
        <v>0</v>
      </c>
      <c r="BM40" s="7">
        <f>100*BL40/38</f>
        <v>0</v>
      </c>
      <c r="BN40" s="7"/>
      <c r="BO40" s="11"/>
      <c r="BP40" s="13" t="s">
        <v>23</v>
      </c>
      <c r="BQ40" s="7" t="s">
        <v>18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f>SUM(BR40:BX40)</f>
        <v>0</v>
      </c>
      <c r="BZ40" s="7">
        <f>100*BY40/21</f>
        <v>0</v>
      </c>
      <c r="CA40" s="7">
        <f>BP40+BY40</f>
        <v>10</v>
      </c>
      <c r="CB40" s="7">
        <f>100*CA40/31</f>
        <v>32.25806451612903</v>
      </c>
      <c r="CC40" s="7"/>
      <c r="CD40" s="7" t="s">
        <v>18</v>
      </c>
      <c r="CE40" s="7">
        <v>0</v>
      </c>
      <c r="CF40" s="7" t="s">
        <v>18</v>
      </c>
      <c r="CG40" s="7"/>
      <c r="CH40" s="7"/>
      <c r="CI40" s="7"/>
      <c r="CJ40" s="7"/>
      <c r="CK40" s="7"/>
      <c r="CL40" s="7">
        <f>SUM(CF40:CK40)</f>
        <v>0</v>
      </c>
      <c r="CM40" s="7">
        <f>100*CL40/19</f>
        <v>0</v>
      </c>
      <c r="CN40" s="7" t="s">
        <v>18</v>
      </c>
      <c r="CO40" s="7">
        <v>0</v>
      </c>
    </row>
    <row r="41" spans="1:93" ht="15">
      <c r="A41" s="7"/>
      <c r="B41" s="7" t="s">
        <v>72</v>
      </c>
      <c r="C41" s="7" t="s">
        <v>65</v>
      </c>
      <c r="D41" s="7" t="s">
        <v>173</v>
      </c>
      <c r="E41" s="9">
        <f>F41/6</f>
        <v>4.182795698924731</v>
      </c>
      <c r="F41" s="7">
        <f>T41+AI41+AX41+BM41+CB41+CO41</f>
        <v>25.096774193548388</v>
      </c>
      <c r="G41" s="12" t="s">
        <v>18</v>
      </c>
      <c r="H41" s="14"/>
      <c r="I41" s="7" t="s">
        <v>18</v>
      </c>
      <c r="J41" s="7"/>
      <c r="K41" s="7"/>
      <c r="L41" s="7"/>
      <c r="M41" s="7"/>
      <c r="N41" s="7"/>
      <c r="O41" s="7"/>
      <c r="P41" s="7"/>
      <c r="Q41" s="7">
        <f>SUM(J41:P41)</f>
        <v>0</v>
      </c>
      <c r="R41" s="7">
        <f>100*Q41/24</f>
        <v>0</v>
      </c>
      <c r="S41" s="7">
        <f>H41+Q41</f>
        <v>0</v>
      </c>
      <c r="T41" s="7">
        <f>100*S41/34</f>
        <v>0</v>
      </c>
      <c r="U41" s="12"/>
      <c r="V41" s="12" t="s">
        <v>18</v>
      </c>
      <c r="W41" s="12"/>
      <c r="X41" s="7" t="s">
        <v>18</v>
      </c>
      <c r="Y41" s="7"/>
      <c r="Z41" s="7"/>
      <c r="AA41" s="7"/>
      <c r="AB41" s="7"/>
      <c r="AC41" s="7"/>
      <c r="AD41" s="7"/>
      <c r="AE41" s="7"/>
      <c r="AF41" s="7">
        <f>SUM(Y41:AE41)</f>
        <v>0</v>
      </c>
      <c r="AG41" s="7">
        <f>100*AF41/29</f>
        <v>0</v>
      </c>
      <c r="AH41" s="7">
        <f>W41+AF41</f>
        <v>0</v>
      </c>
      <c r="AI41" s="7">
        <f>100*AH41/39</f>
        <v>0</v>
      </c>
      <c r="AJ41" s="12"/>
      <c r="AK41" s="12" t="s">
        <v>18</v>
      </c>
      <c r="AL41" s="12" t="s">
        <v>33</v>
      </c>
      <c r="AM41" s="7" t="s">
        <v>18</v>
      </c>
      <c r="AN41" s="7"/>
      <c r="AO41" s="7"/>
      <c r="AP41" s="7"/>
      <c r="AQ41" s="7"/>
      <c r="AR41" s="7"/>
      <c r="AS41" s="7"/>
      <c r="AT41" s="7"/>
      <c r="AU41" s="7">
        <f>SUM(AN41:AT41)</f>
        <v>0</v>
      </c>
      <c r="AV41" s="7">
        <f>100*AU41/25</f>
        <v>0</v>
      </c>
      <c r="AW41" s="7">
        <f>AL41+AU41</f>
        <v>0</v>
      </c>
      <c r="AX41" s="7">
        <f>100*AW41/35</f>
        <v>0</v>
      </c>
      <c r="AY41" s="7"/>
      <c r="AZ41" s="7" t="s">
        <v>18</v>
      </c>
      <c r="BA41" s="7">
        <v>0</v>
      </c>
      <c r="BB41" s="7" t="s">
        <v>18</v>
      </c>
      <c r="BC41" s="7"/>
      <c r="BD41" s="7"/>
      <c r="BE41" s="7"/>
      <c r="BF41" s="7"/>
      <c r="BG41" s="7"/>
      <c r="BH41" s="7"/>
      <c r="BI41" s="7"/>
      <c r="BJ41" s="7">
        <f>SUM(BC41:BI41)</f>
        <v>0</v>
      </c>
      <c r="BK41" s="7">
        <f>100*BJ41/28</f>
        <v>0</v>
      </c>
      <c r="BL41" s="7">
        <f>BA41+BJ41</f>
        <v>0</v>
      </c>
      <c r="BM41" s="7">
        <f>100*BL41/38</f>
        <v>0</v>
      </c>
      <c r="BN41" s="7"/>
      <c r="BO41" s="11"/>
      <c r="BP41" s="13" t="s">
        <v>27</v>
      </c>
      <c r="BQ41" s="7" t="s">
        <v>18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f>SUM(BR41:BX41)</f>
        <v>0</v>
      </c>
      <c r="BZ41" s="7">
        <f>100*BY41/21</f>
        <v>0</v>
      </c>
      <c r="CA41" s="7">
        <f>BP41+BY41</f>
        <v>7.78</v>
      </c>
      <c r="CB41" s="7">
        <f>100*CA41/31</f>
        <v>25.096774193548388</v>
      </c>
      <c r="CC41" s="7"/>
      <c r="CD41" s="7" t="s">
        <v>18</v>
      </c>
      <c r="CE41" s="7">
        <v>0</v>
      </c>
      <c r="CF41" s="7" t="s">
        <v>18</v>
      </c>
      <c r="CG41" s="7"/>
      <c r="CH41" s="7"/>
      <c r="CI41" s="7"/>
      <c r="CJ41" s="7"/>
      <c r="CK41" s="7"/>
      <c r="CL41" s="7">
        <f>SUM(CF41:CK41)</f>
        <v>0</v>
      </c>
      <c r="CM41" s="7">
        <f>100*CL41/19</f>
        <v>0</v>
      </c>
      <c r="CN41" s="7" t="s">
        <v>18</v>
      </c>
      <c r="CO41" s="7">
        <v>0</v>
      </c>
    </row>
    <row r="42" spans="1:93" ht="15">
      <c r="A42" s="7"/>
      <c r="B42" s="7" t="s">
        <v>73</v>
      </c>
      <c r="C42" s="7" t="s">
        <v>74</v>
      </c>
      <c r="D42" s="7" t="s">
        <v>173</v>
      </c>
      <c r="E42" s="9">
        <f>F42/6</f>
        <v>4.597701149425287</v>
      </c>
      <c r="F42" s="7">
        <f>T42+AI42+AX42+BM42+CB42+CO42</f>
        <v>27.586206896551722</v>
      </c>
      <c r="G42" s="12" t="s">
        <v>18</v>
      </c>
      <c r="H42" s="15"/>
      <c r="I42" s="7" t="s">
        <v>18</v>
      </c>
      <c r="J42" s="7"/>
      <c r="K42" s="7"/>
      <c r="L42" s="7"/>
      <c r="M42" s="7"/>
      <c r="N42" s="7"/>
      <c r="O42" s="7"/>
      <c r="P42" s="7"/>
      <c r="Q42" s="7">
        <f>SUM(J42:P42)</f>
        <v>0</v>
      </c>
      <c r="R42" s="7">
        <f>100*Q42/24</f>
        <v>0</v>
      </c>
      <c r="S42" s="7">
        <f>H42+Q42</f>
        <v>0</v>
      </c>
      <c r="T42" s="7">
        <f>100*S42/34</f>
        <v>0</v>
      </c>
      <c r="U42" s="12"/>
      <c r="V42" s="12" t="s">
        <v>18</v>
      </c>
      <c r="W42" s="12"/>
      <c r="X42" s="7" t="s">
        <v>18</v>
      </c>
      <c r="Y42" s="7"/>
      <c r="Z42" s="7"/>
      <c r="AA42" s="7"/>
      <c r="AB42" s="7"/>
      <c r="AC42" s="7"/>
      <c r="AD42" s="7"/>
      <c r="AE42" s="7"/>
      <c r="AF42" s="7">
        <f>SUM(Y42:AE42)</f>
        <v>0</v>
      </c>
      <c r="AG42" s="7">
        <f>100*AF42/29</f>
        <v>0</v>
      </c>
      <c r="AH42" s="7">
        <f>W42+AF42</f>
        <v>0</v>
      </c>
      <c r="AI42" s="7">
        <f>100*AH42/39</f>
        <v>0</v>
      </c>
      <c r="AJ42" s="12"/>
      <c r="AK42" s="12" t="s">
        <v>18</v>
      </c>
      <c r="AL42" s="12" t="s">
        <v>33</v>
      </c>
      <c r="AM42" s="7" t="s">
        <v>18</v>
      </c>
      <c r="AN42" s="7"/>
      <c r="AO42" s="7"/>
      <c r="AP42" s="7"/>
      <c r="AQ42" s="7"/>
      <c r="AR42" s="7"/>
      <c r="AS42" s="7"/>
      <c r="AT42" s="7"/>
      <c r="AU42" s="7">
        <f>SUM(AN42:AT42)</f>
        <v>0</v>
      </c>
      <c r="AV42" s="7">
        <f>100*AU42/25</f>
        <v>0</v>
      </c>
      <c r="AW42" s="7">
        <f>AL42+AU42</f>
        <v>0</v>
      </c>
      <c r="AX42" s="7">
        <f>100*AW42/35</f>
        <v>0</v>
      </c>
      <c r="AY42" s="7"/>
      <c r="AZ42" s="7" t="s">
        <v>18</v>
      </c>
      <c r="BA42" s="7">
        <v>0</v>
      </c>
      <c r="BB42" s="7" t="s">
        <v>18</v>
      </c>
      <c r="BC42" s="7"/>
      <c r="BD42" s="7"/>
      <c r="BE42" s="7"/>
      <c r="BF42" s="7"/>
      <c r="BG42" s="7"/>
      <c r="BH42" s="7"/>
      <c r="BI42" s="7"/>
      <c r="BJ42" s="7">
        <f>SUM(BC42:BI42)</f>
        <v>0</v>
      </c>
      <c r="BK42" s="7">
        <f>100*BJ42/28</f>
        <v>0</v>
      </c>
      <c r="BL42" s="7">
        <f>BA42+BJ42</f>
        <v>0</v>
      </c>
      <c r="BM42" s="7">
        <f>100*BL42/38</f>
        <v>0</v>
      </c>
      <c r="BN42" s="7"/>
      <c r="BO42" s="11" t="s">
        <v>18</v>
      </c>
      <c r="BP42" s="13" t="s">
        <v>33</v>
      </c>
      <c r="BQ42" s="7" t="s">
        <v>18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f>SUM(BR42:BX42)</f>
        <v>0</v>
      </c>
      <c r="BZ42" s="7">
        <f>100*BY42/21</f>
        <v>0</v>
      </c>
      <c r="CA42" s="7">
        <f>BP42+BY42</f>
        <v>0</v>
      </c>
      <c r="CB42" s="7">
        <f>100*CA42/31</f>
        <v>0</v>
      </c>
      <c r="CC42" s="7"/>
      <c r="CD42" s="7"/>
      <c r="CE42" s="7">
        <v>8</v>
      </c>
      <c r="CF42" s="7" t="s">
        <v>18</v>
      </c>
      <c r="CG42" s="7"/>
      <c r="CH42" s="7"/>
      <c r="CI42" s="7"/>
      <c r="CJ42" s="7"/>
      <c r="CK42" s="7"/>
      <c r="CL42" s="7">
        <f>SUM(CF42:CK42)</f>
        <v>0</v>
      </c>
      <c r="CM42" s="7">
        <f>100*CL42/19</f>
        <v>0</v>
      </c>
      <c r="CN42" s="7">
        <f>CE42+CL42</f>
        <v>8</v>
      </c>
      <c r="CO42" s="7">
        <f>100*CN42/29</f>
        <v>27.586206896551722</v>
      </c>
    </row>
    <row r="43" spans="1:93" ht="15">
      <c r="A43" s="7"/>
      <c r="B43" s="7" t="s">
        <v>75</v>
      </c>
      <c r="C43" s="7" t="s">
        <v>76</v>
      </c>
      <c r="D43" s="12" t="s">
        <v>170</v>
      </c>
      <c r="E43" s="9">
        <f>F43/6</f>
        <v>36.68347559166305</v>
      </c>
      <c r="F43" s="7">
        <f>T43+AI43+AX43+BM43+CB43+CO43</f>
        <v>220.1008535499783</v>
      </c>
      <c r="G43" s="12" t="s">
        <v>18</v>
      </c>
      <c r="H43" s="14"/>
      <c r="I43" s="7" t="s">
        <v>18</v>
      </c>
      <c r="J43" s="7"/>
      <c r="K43" s="7"/>
      <c r="L43" s="7"/>
      <c r="M43" s="7"/>
      <c r="N43" s="7"/>
      <c r="O43" s="7"/>
      <c r="P43" s="7"/>
      <c r="Q43" s="7">
        <f>SUM(J43:P43)</f>
        <v>0</v>
      </c>
      <c r="R43" s="7">
        <f>100*Q43/24</f>
        <v>0</v>
      </c>
      <c r="S43" s="7">
        <f>H43+Q43</f>
        <v>0</v>
      </c>
      <c r="T43" s="7">
        <f>100*S43/34</f>
        <v>0</v>
      </c>
      <c r="U43" s="12"/>
      <c r="V43" s="12" t="s">
        <v>154</v>
      </c>
      <c r="W43" s="12" t="s">
        <v>159</v>
      </c>
      <c r="X43" s="7" t="s">
        <v>18</v>
      </c>
      <c r="Y43" s="7"/>
      <c r="Z43" s="7"/>
      <c r="AA43" s="7"/>
      <c r="AB43" s="7"/>
      <c r="AC43" s="7"/>
      <c r="AD43" s="7"/>
      <c r="AE43" s="7"/>
      <c r="AF43" s="7">
        <f>SUM(Y43:AE43)</f>
        <v>0</v>
      </c>
      <c r="AG43" s="7">
        <f>100*AF43/29</f>
        <v>0</v>
      </c>
      <c r="AH43" s="7">
        <f>W43+AF43</f>
        <v>5</v>
      </c>
      <c r="AI43" s="7">
        <f>100*AH43/39</f>
        <v>12.820512820512821</v>
      </c>
      <c r="AJ43" s="12"/>
      <c r="AK43" s="12" t="s">
        <v>18</v>
      </c>
      <c r="AL43" s="12" t="s">
        <v>33</v>
      </c>
      <c r="AM43" s="7" t="s">
        <v>18</v>
      </c>
      <c r="AN43" s="7"/>
      <c r="AO43" s="7"/>
      <c r="AP43" s="7"/>
      <c r="AQ43" s="7"/>
      <c r="AR43" s="7"/>
      <c r="AS43" s="7"/>
      <c r="AT43" s="7"/>
      <c r="AU43" s="7">
        <f>SUM(AN43:AT43)</f>
        <v>0</v>
      </c>
      <c r="AV43" s="7">
        <f>100*AU43/25</f>
        <v>0</v>
      </c>
      <c r="AW43" s="7">
        <f>AL43+AU43</f>
        <v>0</v>
      </c>
      <c r="AX43" s="7">
        <f>100*AW43/35</f>
        <v>0</v>
      </c>
      <c r="AY43" s="7"/>
      <c r="AZ43" s="7" t="s">
        <v>154</v>
      </c>
      <c r="BA43" s="7">
        <v>8.89</v>
      </c>
      <c r="BB43" s="7" t="s">
        <v>170</v>
      </c>
      <c r="BC43" s="7">
        <v>3</v>
      </c>
      <c r="BD43" s="7">
        <v>2</v>
      </c>
      <c r="BE43" s="7">
        <v>1</v>
      </c>
      <c r="BF43" s="7">
        <v>4</v>
      </c>
      <c r="BG43" s="7">
        <v>4</v>
      </c>
      <c r="BH43" s="7">
        <v>4</v>
      </c>
      <c r="BI43" s="7">
        <v>5</v>
      </c>
      <c r="BJ43" s="7">
        <f>SUM(BC43:BI43)</f>
        <v>23</v>
      </c>
      <c r="BK43" s="7">
        <f>100*BJ43/28</f>
        <v>82.14285714285714</v>
      </c>
      <c r="BL43" s="7">
        <f>BA43+BJ43</f>
        <v>31.89</v>
      </c>
      <c r="BM43" s="7">
        <f>100*BL43/38</f>
        <v>83.92105263157895</v>
      </c>
      <c r="BN43" s="7"/>
      <c r="BO43" s="11"/>
      <c r="BP43" s="13" t="s">
        <v>23</v>
      </c>
      <c r="BQ43" s="7" t="s">
        <v>170</v>
      </c>
      <c r="BR43" s="7">
        <v>1</v>
      </c>
      <c r="BS43" s="7">
        <v>1</v>
      </c>
      <c r="BT43" s="7">
        <v>1</v>
      </c>
      <c r="BU43" s="7">
        <v>1</v>
      </c>
      <c r="BV43" s="7">
        <v>1</v>
      </c>
      <c r="BW43" s="7">
        <v>0</v>
      </c>
      <c r="BX43" s="7">
        <v>4</v>
      </c>
      <c r="BY43" s="7">
        <f>SUM(BR43:BX43)</f>
        <v>9</v>
      </c>
      <c r="BZ43" s="7">
        <f>100*BY43/21</f>
        <v>42.857142857142854</v>
      </c>
      <c r="CA43" s="7">
        <f>BP43+BY43</f>
        <v>19</v>
      </c>
      <c r="CB43" s="7">
        <f>100*CA43/31</f>
        <v>61.29032258064516</v>
      </c>
      <c r="CC43" s="7"/>
      <c r="CD43" s="7" t="s">
        <v>18</v>
      </c>
      <c r="CE43" s="7">
        <v>0</v>
      </c>
      <c r="CF43" s="7">
        <v>2</v>
      </c>
      <c r="CG43" s="7">
        <v>4</v>
      </c>
      <c r="CH43" s="7">
        <v>2</v>
      </c>
      <c r="CI43" s="7">
        <v>3</v>
      </c>
      <c r="CJ43" s="7">
        <v>2</v>
      </c>
      <c r="CK43" s="7">
        <v>5</v>
      </c>
      <c r="CL43" s="7">
        <f>SUM(CF43:CK43)</f>
        <v>18</v>
      </c>
      <c r="CM43" s="7">
        <f>100*CL43/19</f>
        <v>94.73684210526316</v>
      </c>
      <c r="CN43" s="7">
        <f>CE43+CL43</f>
        <v>18</v>
      </c>
      <c r="CO43" s="7">
        <f>100*CN43/29</f>
        <v>62.06896551724138</v>
      </c>
    </row>
    <row r="44" spans="1:93" ht="15">
      <c r="A44" s="7"/>
      <c r="B44" s="7" t="s">
        <v>75</v>
      </c>
      <c r="C44" s="7" t="s">
        <v>76</v>
      </c>
      <c r="D44" s="12" t="s">
        <v>171</v>
      </c>
      <c r="E44" s="9">
        <f>F44/6</f>
        <v>25.234869196643245</v>
      </c>
      <c r="F44" s="7">
        <f>T44+AI44+AX44+BM44+CB44+CO44</f>
        <v>151.40921517985947</v>
      </c>
      <c r="G44" s="12" t="s">
        <v>18</v>
      </c>
      <c r="H44" s="15"/>
      <c r="I44" s="7" t="s">
        <v>18</v>
      </c>
      <c r="J44" s="7"/>
      <c r="K44" s="7"/>
      <c r="L44" s="7"/>
      <c r="M44" s="7"/>
      <c r="N44" s="7"/>
      <c r="O44" s="7"/>
      <c r="P44" s="7"/>
      <c r="Q44" s="7">
        <f>SUM(J44:P44)</f>
        <v>0</v>
      </c>
      <c r="R44" s="7">
        <f>100*Q44/24</f>
        <v>0</v>
      </c>
      <c r="S44" s="7">
        <f>H44+Q44</f>
        <v>0</v>
      </c>
      <c r="T44" s="7">
        <f>100*S44/34</f>
        <v>0</v>
      </c>
      <c r="U44" s="12"/>
      <c r="V44" s="12" t="s">
        <v>154</v>
      </c>
      <c r="W44" s="12" t="s">
        <v>159</v>
      </c>
      <c r="X44" s="7" t="s">
        <v>18</v>
      </c>
      <c r="Y44" s="7"/>
      <c r="Z44" s="7"/>
      <c r="AA44" s="7"/>
      <c r="AB44" s="7"/>
      <c r="AC44" s="7"/>
      <c r="AD44" s="7"/>
      <c r="AE44" s="7"/>
      <c r="AF44" s="7">
        <f>SUM(Y44:AE44)</f>
        <v>0</v>
      </c>
      <c r="AG44" s="7">
        <f>100*AF44/29</f>
        <v>0</v>
      </c>
      <c r="AH44" s="7">
        <f>W44+AF44</f>
        <v>5</v>
      </c>
      <c r="AI44" s="7">
        <f>100*AH44/39</f>
        <v>12.820512820512821</v>
      </c>
      <c r="AJ44" s="12"/>
      <c r="AK44" s="12" t="s">
        <v>18</v>
      </c>
      <c r="AL44" s="12" t="s">
        <v>33</v>
      </c>
      <c r="AM44" s="7" t="s">
        <v>18</v>
      </c>
      <c r="AN44" s="7"/>
      <c r="AO44" s="7"/>
      <c r="AP44" s="7"/>
      <c r="AQ44" s="7"/>
      <c r="AR44" s="7"/>
      <c r="AS44" s="7"/>
      <c r="AT44" s="7"/>
      <c r="AU44" s="7">
        <f>SUM(AN44:AT44)</f>
        <v>0</v>
      </c>
      <c r="AV44" s="7">
        <f>100*AU44/25</f>
        <v>0</v>
      </c>
      <c r="AW44" s="7">
        <f>AL44+AU44</f>
        <v>0</v>
      </c>
      <c r="AX44" s="7">
        <f>100*AW44/35</f>
        <v>0</v>
      </c>
      <c r="AY44" s="7"/>
      <c r="AZ44" s="7" t="s">
        <v>154</v>
      </c>
      <c r="BA44" s="7">
        <v>8.89</v>
      </c>
      <c r="BB44" s="7" t="s">
        <v>18</v>
      </c>
      <c r="BC44" s="7"/>
      <c r="BD44" s="7"/>
      <c r="BE44" s="7"/>
      <c r="BF44" s="7"/>
      <c r="BG44" s="7"/>
      <c r="BH44" s="7"/>
      <c r="BI44" s="7"/>
      <c r="BJ44" s="7">
        <f>SUM(BC44:BI44)</f>
        <v>0</v>
      </c>
      <c r="BK44" s="7">
        <f>100*BJ44/28</f>
        <v>0</v>
      </c>
      <c r="BL44" s="7">
        <f>BA44+BJ44</f>
        <v>8.89</v>
      </c>
      <c r="BM44" s="7">
        <f>100*BL44/38</f>
        <v>23.394736842105264</v>
      </c>
      <c r="BN44" s="7"/>
      <c r="BO44" s="11"/>
      <c r="BP44" s="13" t="s">
        <v>23</v>
      </c>
      <c r="BQ44" s="7" t="s">
        <v>17</v>
      </c>
      <c r="BR44" s="7">
        <v>0</v>
      </c>
      <c r="BS44" s="7">
        <v>0</v>
      </c>
      <c r="BT44" s="7">
        <v>1</v>
      </c>
      <c r="BU44" s="7">
        <v>4</v>
      </c>
      <c r="BV44" s="7">
        <v>2</v>
      </c>
      <c r="BW44" s="7">
        <v>0</v>
      </c>
      <c r="BX44" s="7">
        <v>0</v>
      </c>
      <c r="BY44" s="7">
        <f>SUM(BR44:BX44)</f>
        <v>7</v>
      </c>
      <c r="BZ44" s="7">
        <f>100*BY44/22</f>
        <v>31.818181818181817</v>
      </c>
      <c r="CA44" s="7">
        <f>BP44+BY44</f>
        <v>17</v>
      </c>
      <c r="CB44" s="7">
        <f>100*CA44/32</f>
        <v>53.125</v>
      </c>
      <c r="CC44" s="7"/>
      <c r="CD44" s="7" t="s">
        <v>18</v>
      </c>
      <c r="CE44" s="7">
        <v>0</v>
      </c>
      <c r="CF44" s="7">
        <v>2</v>
      </c>
      <c r="CG44" s="7">
        <v>4</v>
      </c>
      <c r="CH44" s="7">
        <v>2</v>
      </c>
      <c r="CI44" s="7">
        <v>3</v>
      </c>
      <c r="CJ44" s="7">
        <v>2</v>
      </c>
      <c r="CK44" s="7">
        <v>5</v>
      </c>
      <c r="CL44" s="7">
        <f>SUM(CF44:CK44)</f>
        <v>18</v>
      </c>
      <c r="CM44" s="7">
        <f>100*CL44/19</f>
        <v>94.73684210526316</v>
      </c>
      <c r="CN44" s="7">
        <f>CE44+CL44</f>
        <v>18</v>
      </c>
      <c r="CO44" s="7">
        <f>100*CN44/29</f>
        <v>62.06896551724138</v>
      </c>
    </row>
    <row r="45" spans="1:93" ht="15">
      <c r="A45" s="7"/>
      <c r="B45" s="7" t="s">
        <v>75</v>
      </c>
      <c r="C45" s="7" t="s">
        <v>76</v>
      </c>
      <c r="D45" s="13" t="s">
        <v>178</v>
      </c>
      <c r="E45" s="9">
        <f>F45/6</f>
        <v>36.68347559166305</v>
      </c>
      <c r="F45" s="7">
        <f>T45+AI45+AX45+BM45+CB45+CO45</f>
        <v>220.1008535499783</v>
      </c>
      <c r="G45" s="12" t="s">
        <v>18</v>
      </c>
      <c r="H45" s="14"/>
      <c r="I45" s="7" t="s">
        <v>18</v>
      </c>
      <c r="J45" s="7"/>
      <c r="K45" s="7"/>
      <c r="L45" s="7"/>
      <c r="M45" s="7"/>
      <c r="N45" s="7"/>
      <c r="O45" s="7"/>
      <c r="P45" s="7"/>
      <c r="Q45" s="7">
        <f>SUM(J45:P45)</f>
        <v>0</v>
      </c>
      <c r="R45" s="7">
        <f>100*Q45/24</f>
        <v>0</v>
      </c>
      <c r="S45" s="7">
        <f>H45+Q45</f>
        <v>0</v>
      </c>
      <c r="T45" s="7">
        <f>100*S45/34</f>
        <v>0</v>
      </c>
      <c r="U45" s="12"/>
      <c r="V45" s="12" t="s">
        <v>154</v>
      </c>
      <c r="W45" s="12" t="s">
        <v>159</v>
      </c>
      <c r="X45" s="7" t="s">
        <v>18</v>
      </c>
      <c r="Y45" s="7"/>
      <c r="Z45" s="7"/>
      <c r="AA45" s="7"/>
      <c r="AB45" s="7"/>
      <c r="AC45" s="7"/>
      <c r="AD45" s="7"/>
      <c r="AE45" s="7"/>
      <c r="AF45" s="7">
        <f>SUM(Y45:AE45)</f>
        <v>0</v>
      </c>
      <c r="AG45" s="7">
        <f>100*AF45/29</f>
        <v>0</v>
      </c>
      <c r="AH45" s="7">
        <f>W45+AF45</f>
        <v>5</v>
      </c>
      <c r="AI45" s="7">
        <f>100*AH45/39</f>
        <v>12.820512820512821</v>
      </c>
      <c r="AJ45" s="12"/>
      <c r="AK45" s="12" t="s">
        <v>18</v>
      </c>
      <c r="AL45" s="12" t="s">
        <v>33</v>
      </c>
      <c r="AM45" s="7" t="s">
        <v>18</v>
      </c>
      <c r="AN45" s="7"/>
      <c r="AO45" s="7"/>
      <c r="AP45" s="7"/>
      <c r="AQ45" s="7"/>
      <c r="AR45" s="7"/>
      <c r="AS45" s="7"/>
      <c r="AT45" s="7"/>
      <c r="AU45" s="7">
        <f>SUM(AN45:AT45)</f>
        <v>0</v>
      </c>
      <c r="AV45" s="7">
        <f>100*AU45/25</f>
        <v>0</v>
      </c>
      <c r="AW45" s="7">
        <f>AL45+AU45</f>
        <v>0</v>
      </c>
      <c r="AX45" s="7">
        <f>100*AW45/35</f>
        <v>0</v>
      </c>
      <c r="AY45" s="7"/>
      <c r="AZ45" s="7" t="s">
        <v>154</v>
      </c>
      <c r="BA45" s="7">
        <v>8.89</v>
      </c>
      <c r="BB45" s="7" t="s">
        <v>16</v>
      </c>
      <c r="BC45" s="7">
        <v>3</v>
      </c>
      <c r="BD45" s="7">
        <v>2</v>
      </c>
      <c r="BE45" s="7">
        <v>1</v>
      </c>
      <c r="BF45" s="7">
        <v>4</v>
      </c>
      <c r="BG45" s="7">
        <v>4</v>
      </c>
      <c r="BH45" s="7">
        <v>4</v>
      </c>
      <c r="BI45" s="7">
        <v>5</v>
      </c>
      <c r="BJ45" s="7">
        <f>SUM(BC45:BI45)</f>
        <v>23</v>
      </c>
      <c r="BK45" s="7">
        <f>100*BJ45/28</f>
        <v>82.14285714285714</v>
      </c>
      <c r="BL45" s="7">
        <f>BA45+BJ45</f>
        <v>31.89</v>
      </c>
      <c r="BM45" s="7">
        <f>100*BL45/38</f>
        <v>83.92105263157895</v>
      </c>
      <c r="BN45" s="7"/>
      <c r="BO45" s="11"/>
      <c r="BP45" s="13" t="s">
        <v>23</v>
      </c>
      <c r="BQ45" s="7" t="s">
        <v>16</v>
      </c>
      <c r="BR45" s="7">
        <v>1</v>
      </c>
      <c r="BS45" s="7">
        <v>1</v>
      </c>
      <c r="BT45" s="7">
        <v>1</v>
      </c>
      <c r="BU45" s="7">
        <v>1</v>
      </c>
      <c r="BV45" s="7">
        <v>1</v>
      </c>
      <c r="BW45" s="7">
        <v>0</v>
      </c>
      <c r="BX45" s="7">
        <v>4</v>
      </c>
      <c r="BY45" s="7">
        <f>SUM(BR45:BX45)</f>
        <v>9</v>
      </c>
      <c r="BZ45" s="7">
        <f>100*BY45/21</f>
        <v>42.857142857142854</v>
      </c>
      <c r="CA45" s="7">
        <f>BP45+BY45</f>
        <v>19</v>
      </c>
      <c r="CB45" s="7">
        <f>100*CA45/31</f>
        <v>61.29032258064516</v>
      </c>
      <c r="CC45" s="7"/>
      <c r="CD45" s="7" t="s">
        <v>18</v>
      </c>
      <c r="CE45" s="7">
        <v>0</v>
      </c>
      <c r="CF45" s="7">
        <v>2</v>
      </c>
      <c r="CG45" s="7">
        <v>4</v>
      </c>
      <c r="CH45" s="7">
        <v>2</v>
      </c>
      <c r="CI45" s="7">
        <v>3</v>
      </c>
      <c r="CJ45" s="7">
        <v>2</v>
      </c>
      <c r="CK45" s="7">
        <v>5</v>
      </c>
      <c r="CL45" s="7">
        <f>SUM(CF45:CK45)</f>
        <v>18</v>
      </c>
      <c r="CM45" s="7">
        <f>100*CL45/19</f>
        <v>94.73684210526316</v>
      </c>
      <c r="CN45" s="7">
        <f>CE45+CL45</f>
        <v>18</v>
      </c>
      <c r="CO45" s="7">
        <f>100*CN45/29</f>
        <v>62.06896551724138</v>
      </c>
    </row>
    <row r="46" spans="1:93" ht="15">
      <c r="A46" s="7"/>
      <c r="B46" s="7" t="s">
        <v>77</v>
      </c>
      <c r="C46" s="7" t="s">
        <v>78</v>
      </c>
      <c r="D46" s="13" t="s">
        <v>180</v>
      </c>
      <c r="E46" s="9">
        <f>F46/6</f>
        <v>55.54205177095298</v>
      </c>
      <c r="F46" s="7">
        <f>T46+AI46+AX46+BM46+CB46+CO46</f>
        <v>333.2523106257179</v>
      </c>
      <c r="G46" s="12" t="s">
        <v>154</v>
      </c>
      <c r="H46" s="15" t="s">
        <v>167</v>
      </c>
      <c r="I46" s="7" t="s">
        <v>16</v>
      </c>
      <c r="J46" s="7">
        <v>3</v>
      </c>
      <c r="K46" s="7">
        <v>0</v>
      </c>
      <c r="L46" s="7">
        <v>2</v>
      </c>
      <c r="M46" s="7">
        <v>0</v>
      </c>
      <c r="N46" s="7">
        <v>0</v>
      </c>
      <c r="O46" s="7">
        <v>0</v>
      </c>
      <c r="P46" s="7">
        <v>0</v>
      </c>
      <c r="Q46" s="7">
        <f>SUM(J46:P46)</f>
        <v>5</v>
      </c>
      <c r="R46" s="7">
        <f>100*Q46/24</f>
        <v>20.833333333333332</v>
      </c>
      <c r="S46" s="7">
        <f>H46+Q46</f>
        <v>13</v>
      </c>
      <c r="T46" s="7">
        <f>100*S46/34</f>
        <v>38.23529411764706</v>
      </c>
      <c r="U46" s="12"/>
      <c r="V46" s="12" t="s">
        <v>18</v>
      </c>
      <c r="W46" s="12"/>
      <c r="X46" s="7" t="s">
        <v>16</v>
      </c>
      <c r="Y46" s="7">
        <v>3</v>
      </c>
      <c r="Z46" s="7">
        <v>2</v>
      </c>
      <c r="AA46" s="7">
        <v>1</v>
      </c>
      <c r="AB46" s="7">
        <v>0</v>
      </c>
      <c r="AC46" s="7">
        <v>0</v>
      </c>
      <c r="AD46" s="7">
        <v>0</v>
      </c>
      <c r="AE46" s="7">
        <v>4</v>
      </c>
      <c r="AF46" s="7">
        <f>SUM(Y46:AE46)</f>
        <v>10</v>
      </c>
      <c r="AG46" s="7">
        <f>100*AF46/29</f>
        <v>34.48275862068966</v>
      </c>
      <c r="AH46" s="7">
        <f>W46+AF46</f>
        <v>10</v>
      </c>
      <c r="AI46" s="7">
        <f>100*AH46/39</f>
        <v>25.641025641025642</v>
      </c>
      <c r="AJ46" s="12"/>
      <c r="AK46" s="12" t="s">
        <v>154</v>
      </c>
      <c r="AL46" s="12" t="s">
        <v>156</v>
      </c>
      <c r="AM46" s="7" t="s">
        <v>18</v>
      </c>
      <c r="AN46" s="7"/>
      <c r="AO46" s="7"/>
      <c r="AP46" s="7"/>
      <c r="AQ46" s="7"/>
      <c r="AR46" s="7"/>
      <c r="AS46" s="7"/>
      <c r="AT46" s="7"/>
      <c r="AU46" s="7">
        <f>SUM(AN46:AT46)</f>
        <v>0</v>
      </c>
      <c r="AV46" s="7">
        <f>100*AU46/25</f>
        <v>0</v>
      </c>
      <c r="AW46" s="7">
        <f>AL46+AU46</f>
        <v>8.33</v>
      </c>
      <c r="AX46" s="7">
        <f>100*AW46/35</f>
        <v>23.8</v>
      </c>
      <c r="AY46" s="7"/>
      <c r="AZ46" s="7" t="s">
        <v>154</v>
      </c>
      <c r="BA46" s="7">
        <v>8.89</v>
      </c>
      <c r="BB46" s="7" t="s">
        <v>16</v>
      </c>
      <c r="BC46" s="7">
        <v>3</v>
      </c>
      <c r="BD46" s="7">
        <v>3</v>
      </c>
      <c r="BE46" s="7">
        <v>1</v>
      </c>
      <c r="BF46" s="7">
        <v>2</v>
      </c>
      <c r="BG46" s="7">
        <v>4</v>
      </c>
      <c r="BH46" s="7">
        <v>6</v>
      </c>
      <c r="BI46" s="7">
        <v>5</v>
      </c>
      <c r="BJ46" s="7">
        <f>SUM(BC46:BI46)</f>
        <v>24</v>
      </c>
      <c r="BK46" s="7">
        <f>100*BJ46/28</f>
        <v>85.71428571428571</v>
      </c>
      <c r="BL46" s="7">
        <f>BA46+BJ46</f>
        <v>32.89</v>
      </c>
      <c r="BM46" s="7">
        <f>100*BL46/38</f>
        <v>86.55263157894737</v>
      </c>
      <c r="BN46" s="7"/>
      <c r="BO46" s="11"/>
      <c r="BP46" s="13" t="s">
        <v>27</v>
      </c>
      <c r="BQ46" s="7" t="s">
        <v>16</v>
      </c>
      <c r="BR46" s="7">
        <v>2</v>
      </c>
      <c r="BS46" s="7">
        <v>3</v>
      </c>
      <c r="BT46" s="7">
        <v>2</v>
      </c>
      <c r="BU46" s="7">
        <v>1</v>
      </c>
      <c r="BV46" s="7">
        <v>3</v>
      </c>
      <c r="BW46" s="7">
        <v>4</v>
      </c>
      <c r="BX46" s="7">
        <v>3</v>
      </c>
      <c r="BY46" s="7">
        <f>SUM(BR46:BX46)</f>
        <v>18</v>
      </c>
      <c r="BZ46" s="7">
        <f>100*BY46/21</f>
        <v>85.71428571428571</v>
      </c>
      <c r="CA46" s="7">
        <f>BP46+BY46</f>
        <v>25.78</v>
      </c>
      <c r="CB46" s="7">
        <f>100*CA46/31</f>
        <v>83.16129032258064</v>
      </c>
      <c r="CC46" s="7"/>
      <c r="CD46" s="7"/>
      <c r="CE46" s="7">
        <v>10</v>
      </c>
      <c r="CF46" s="7">
        <v>2</v>
      </c>
      <c r="CG46" s="7">
        <v>4</v>
      </c>
      <c r="CH46" s="7">
        <v>2</v>
      </c>
      <c r="CI46" s="7">
        <v>0</v>
      </c>
      <c r="CJ46" s="7">
        <v>2</v>
      </c>
      <c r="CK46" s="7">
        <v>2</v>
      </c>
      <c r="CL46" s="7">
        <f>SUM(CF46:CK46)</f>
        <v>12</v>
      </c>
      <c r="CM46" s="7">
        <f>100*CL46/19</f>
        <v>63.1578947368421</v>
      </c>
      <c r="CN46" s="7">
        <f>CE46+CL46</f>
        <v>22</v>
      </c>
      <c r="CO46" s="7">
        <f>100*CN46/29</f>
        <v>75.86206896551724</v>
      </c>
    </row>
    <row r="47" spans="1:93" ht="15">
      <c r="A47" s="7"/>
      <c r="B47" s="7" t="s">
        <v>79</v>
      </c>
      <c r="C47" s="7" t="s">
        <v>80</v>
      </c>
      <c r="D47" s="13" t="s">
        <v>180</v>
      </c>
      <c r="E47" s="9">
        <f>F47/6</f>
        <v>50.0984601149826</v>
      </c>
      <c r="F47" s="7">
        <f>T47+AI47+AX47+BM47+CB47+CO47</f>
        <v>300.5907606898956</v>
      </c>
      <c r="G47" s="12" t="s">
        <v>154</v>
      </c>
      <c r="H47" s="15" t="s">
        <v>23</v>
      </c>
      <c r="I47" s="7" t="s">
        <v>18</v>
      </c>
      <c r="J47" s="7"/>
      <c r="K47" s="7"/>
      <c r="L47" s="7"/>
      <c r="M47" s="7"/>
      <c r="N47" s="7"/>
      <c r="O47" s="7"/>
      <c r="P47" s="7"/>
      <c r="Q47" s="7">
        <f>SUM(J47:P47)</f>
        <v>0</v>
      </c>
      <c r="R47" s="7">
        <f>100*Q47/24</f>
        <v>0</v>
      </c>
      <c r="S47" s="7">
        <f>H47+Q47</f>
        <v>10</v>
      </c>
      <c r="T47" s="7">
        <f>100*S47/34</f>
        <v>29.41176470588235</v>
      </c>
      <c r="U47" s="12"/>
      <c r="V47" s="12" t="s">
        <v>154</v>
      </c>
      <c r="W47" s="12" t="s">
        <v>23</v>
      </c>
      <c r="X47" s="7" t="s">
        <v>18</v>
      </c>
      <c r="Y47" s="7"/>
      <c r="Z47" s="7"/>
      <c r="AA47" s="7"/>
      <c r="AB47" s="7"/>
      <c r="AC47" s="7"/>
      <c r="AD47" s="7"/>
      <c r="AE47" s="7"/>
      <c r="AF47" s="7">
        <f>SUM(Y47:AE47)</f>
        <v>0</v>
      </c>
      <c r="AG47" s="7">
        <f>100*AF47/29</f>
        <v>0</v>
      </c>
      <c r="AH47" s="7">
        <f>W47+AF47</f>
        <v>10</v>
      </c>
      <c r="AI47" s="7">
        <f>100*AH47/39</f>
        <v>25.641025641025642</v>
      </c>
      <c r="AJ47" s="12"/>
      <c r="AK47" s="12" t="s">
        <v>154</v>
      </c>
      <c r="AL47" s="12" t="s">
        <v>23</v>
      </c>
      <c r="AM47" s="7" t="s">
        <v>18</v>
      </c>
      <c r="AN47" s="7"/>
      <c r="AO47" s="7"/>
      <c r="AP47" s="7"/>
      <c r="AQ47" s="7"/>
      <c r="AR47" s="7"/>
      <c r="AS47" s="7"/>
      <c r="AT47" s="7"/>
      <c r="AU47" s="7">
        <f>SUM(AN47:AT47)</f>
        <v>0</v>
      </c>
      <c r="AV47" s="7">
        <f>100*AU47/25</f>
        <v>0</v>
      </c>
      <c r="AW47" s="7">
        <f>AL47+AU47</f>
        <v>10</v>
      </c>
      <c r="AX47" s="7">
        <f>100*AW47/35</f>
        <v>28.571428571428573</v>
      </c>
      <c r="AY47" s="7"/>
      <c r="AZ47" s="7" t="s">
        <v>154</v>
      </c>
      <c r="BA47" s="7">
        <v>8.89</v>
      </c>
      <c r="BB47" s="7" t="s">
        <v>16</v>
      </c>
      <c r="BC47" s="7">
        <v>0</v>
      </c>
      <c r="BD47" s="7">
        <v>3</v>
      </c>
      <c r="BE47" s="7">
        <v>1</v>
      </c>
      <c r="BF47" s="7">
        <v>0</v>
      </c>
      <c r="BG47" s="7">
        <v>0</v>
      </c>
      <c r="BH47" s="7">
        <v>5</v>
      </c>
      <c r="BI47" s="7">
        <v>5</v>
      </c>
      <c r="BJ47" s="7">
        <f>SUM(BC47:BI47)</f>
        <v>14</v>
      </c>
      <c r="BK47" s="7">
        <f>100*BJ47/28</f>
        <v>50</v>
      </c>
      <c r="BL47" s="7">
        <f>BA47+BJ47</f>
        <v>22.89</v>
      </c>
      <c r="BM47" s="7">
        <f>100*BL47/38</f>
        <v>60.23684210526316</v>
      </c>
      <c r="BN47" s="7"/>
      <c r="BO47" s="11"/>
      <c r="BP47" s="13" t="s">
        <v>23</v>
      </c>
      <c r="BQ47" s="7" t="s">
        <v>16</v>
      </c>
      <c r="BR47" s="7">
        <v>0</v>
      </c>
      <c r="BS47" s="7">
        <v>3</v>
      </c>
      <c r="BT47" s="7">
        <v>2</v>
      </c>
      <c r="BU47" s="7">
        <v>2</v>
      </c>
      <c r="BV47" s="7">
        <v>3</v>
      </c>
      <c r="BW47" s="7">
        <v>4</v>
      </c>
      <c r="BX47" s="7">
        <v>0</v>
      </c>
      <c r="BY47" s="7">
        <f>SUM(BR47:BX47)</f>
        <v>14</v>
      </c>
      <c r="BZ47" s="7">
        <f>100*BY47/21</f>
        <v>66.66666666666667</v>
      </c>
      <c r="CA47" s="7">
        <f>BP47+BY47</f>
        <v>24</v>
      </c>
      <c r="CB47" s="7">
        <f>100*CA47/31</f>
        <v>77.41935483870968</v>
      </c>
      <c r="CC47" s="7"/>
      <c r="CD47" s="7"/>
      <c r="CE47" s="7">
        <v>9</v>
      </c>
      <c r="CF47" s="7">
        <v>2</v>
      </c>
      <c r="CG47" s="7">
        <v>0</v>
      </c>
      <c r="CH47" s="7">
        <v>2</v>
      </c>
      <c r="CI47" s="7">
        <v>3</v>
      </c>
      <c r="CJ47" s="7">
        <v>2</v>
      </c>
      <c r="CK47" s="7">
        <v>5</v>
      </c>
      <c r="CL47" s="7">
        <f>SUM(CF47:CK47)</f>
        <v>14</v>
      </c>
      <c r="CM47" s="7">
        <f>100*CL47/19</f>
        <v>73.6842105263158</v>
      </c>
      <c r="CN47" s="7">
        <f>CE47+CL47</f>
        <v>23</v>
      </c>
      <c r="CO47" s="7">
        <f>100*CN47/29</f>
        <v>79.3103448275862</v>
      </c>
    </row>
    <row r="48" spans="1:93" ht="15">
      <c r="A48" s="7"/>
      <c r="B48" s="7" t="s">
        <v>81</v>
      </c>
      <c r="C48" s="7" t="s">
        <v>82</v>
      </c>
      <c r="D48" s="13" t="s">
        <v>180</v>
      </c>
      <c r="E48" s="9">
        <f>F48/6</f>
        <v>86.18254607606382</v>
      </c>
      <c r="F48" s="7">
        <f>T48+AI48+AX48+BM48+CB48+CO48</f>
        <v>517.0952764563829</v>
      </c>
      <c r="G48" s="12" t="s">
        <v>154</v>
      </c>
      <c r="H48" s="14" t="s">
        <v>23</v>
      </c>
      <c r="I48" s="7" t="s">
        <v>16</v>
      </c>
      <c r="J48" s="7">
        <v>3</v>
      </c>
      <c r="K48" s="7">
        <v>0</v>
      </c>
      <c r="L48" s="7">
        <v>2</v>
      </c>
      <c r="M48" s="7">
        <v>3</v>
      </c>
      <c r="N48" s="7">
        <v>4</v>
      </c>
      <c r="O48" s="7">
        <v>0</v>
      </c>
      <c r="P48" s="7">
        <v>3</v>
      </c>
      <c r="Q48" s="7">
        <f>SUM(J48:P48)</f>
        <v>15</v>
      </c>
      <c r="R48" s="7">
        <f>100*Q48/24</f>
        <v>62.5</v>
      </c>
      <c r="S48" s="7">
        <f>H48+Q48</f>
        <v>25</v>
      </c>
      <c r="T48" s="7">
        <f>100*S48/34</f>
        <v>73.52941176470588</v>
      </c>
      <c r="U48" s="12"/>
      <c r="V48" s="12" t="s">
        <v>154</v>
      </c>
      <c r="W48" s="12" t="s">
        <v>23</v>
      </c>
      <c r="X48" s="7" t="s">
        <v>16</v>
      </c>
      <c r="Y48" s="7">
        <v>0</v>
      </c>
      <c r="Z48" s="7">
        <v>2</v>
      </c>
      <c r="AA48" s="7">
        <v>5</v>
      </c>
      <c r="AB48" s="7">
        <v>3</v>
      </c>
      <c r="AC48" s="7">
        <v>6</v>
      </c>
      <c r="AD48" s="7">
        <v>4</v>
      </c>
      <c r="AE48" s="7">
        <v>4</v>
      </c>
      <c r="AF48" s="7">
        <f>SUM(Y48:AE48)</f>
        <v>24</v>
      </c>
      <c r="AG48" s="7">
        <f>100*AF48/29</f>
        <v>82.75862068965517</v>
      </c>
      <c r="AH48" s="7">
        <f>W48+AF48</f>
        <v>34</v>
      </c>
      <c r="AI48" s="7">
        <f>100*AH48/39</f>
        <v>87.17948717948718</v>
      </c>
      <c r="AJ48" s="12"/>
      <c r="AK48" s="12" t="s">
        <v>154</v>
      </c>
      <c r="AL48" s="12" t="s">
        <v>23</v>
      </c>
      <c r="AM48" s="7" t="s">
        <v>16</v>
      </c>
      <c r="AN48" s="7">
        <v>2</v>
      </c>
      <c r="AO48" s="7">
        <v>3</v>
      </c>
      <c r="AP48" s="7">
        <v>2</v>
      </c>
      <c r="AQ48" s="7">
        <v>3</v>
      </c>
      <c r="AR48" s="7">
        <v>3</v>
      </c>
      <c r="AS48" s="7">
        <v>3</v>
      </c>
      <c r="AT48" s="7">
        <v>4</v>
      </c>
      <c r="AU48" s="7">
        <f>SUM(AN48:AT48)</f>
        <v>20</v>
      </c>
      <c r="AV48" s="7">
        <f>100*AU48/25</f>
        <v>80</v>
      </c>
      <c r="AW48" s="7">
        <f>AL48+AU48</f>
        <v>30</v>
      </c>
      <c r="AX48" s="7">
        <f>100*AW48/35</f>
        <v>85.71428571428571</v>
      </c>
      <c r="AY48" s="7"/>
      <c r="AZ48" s="7" t="s">
        <v>154</v>
      </c>
      <c r="BA48" s="7">
        <v>10</v>
      </c>
      <c r="BB48" s="7" t="s">
        <v>16</v>
      </c>
      <c r="BC48" s="7">
        <v>3</v>
      </c>
      <c r="BD48" s="7">
        <v>3</v>
      </c>
      <c r="BE48" s="7">
        <v>3</v>
      </c>
      <c r="BF48" s="7">
        <v>3</v>
      </c>
      <c r="BG48" s="7">
        <v>4</v>
      </c>
      <c r="BH48" s="7">
        <v>6</v>
      </c>
      <c r="BI48" s="7">
        <v>5</v>
      </c>
      <c r="BJ48" s="7">
        <f>SUM(BC48:BI48)</f>
        <v>27</v>
      </c>
      <c r="BK48" s="7">
        <f>100*BJ48/28</f>
        <v>96.42857142857143</v>
      </c>
      <c r="BL48" s="7">
        <f>BA48+BJ48</f>
        <v>37</v>
      </c>
      <c r="BM48" s="7">
        <f>100*BL48/38</f>
        <v>97.36842105263158</v>
      </c>
      <c r="BN48" s="7"/>
      <c r="BO48" s="11"/>
      <c r="BP48" s="13" t="s">
        <v>23</v>
      </c>
      <c r="BQ48" s="7" t="s">
        <v>16</v>
      </c>
      <c r="BR48" s="7">
        <v>2</v>
      </c>
      <c r="BS48" s="7">
        <v>3</v>
      </c>
      <c r="BT48" s="7">
        <v>2</v>
      </c>
      <c r="BU48" s="7">
        <v>1</v>
      </c>
      <c r="BV48" s="7">
        <v>2</v>
      </c>
      <c r="BW48" s="7">
        <v>4</v>
      </c>
      <c r="BX48" s="7">
        <v>3</v>
      </c>
      <c r="BY48" s="7">
        <f>SUM(BR48:BX48)</f>
        <v>17</v>
      </c>
      <c r="BZ48" s="7">
        <f>100*BY48/21</f>
        <v>80.95238095238095</v>
      </c>
      <c r="CA48" s="7">
        <f>BP48+BY48</f>
        <v>27</v>
      </c>
      <c r="CB48" s="7">
        <f>100*CA48/31</f>
        <v>87.09677419354838</v>
      </c>
      <c r="CC48" s="7"/>
      <c r="CD48" s="7"/>
      <c r="CE48" s="7">
        <v>10</v>
      </c>
      <c r="CF48" s="7">
        <v>2</v>
      </c>
      <c r="CG48" s="7">
        <v>4</v>
      </c>
      <c r="CH48" s="7">
        <v>2</v>
      </c>
      <c r="CI48" s="7">
        <v>2</v>
      </c>
      <c r="CJ48" s="7">
        <v>2</v>
      </c>
      <c r="CK48" s="7">
        <v>3</v>
      </c>
      <c r="CL48" s="7">
        <f>SUM(CF48:CK48)</f>
        <v>15</v>
      </c>
      <c r="CM48" s="7">
        <f>100*CL48/19</f>
        <v>78.94736842105263</v>
      </c>
      <c r="CN48" s="7">
        <f>CE48+CL48</f>
        <v>25</v>
      </c>
      <c r="CO48" s="7">
        <f>100*CN48/29</f>
        <v>86.20689655172414</v>
      </c>
    </row>
    <row r="49" spans="1:93" ht="15">
      <c r="A49" s="7"/>
      <c r="B49" s="7" t="s">
        <v>83</v>
      </c>
      <c r="C49" s="7" t="s">
        <v>84</v>
      </c>
      <c r="D49" s="7" t="s">
        <v>173</v>
      </c>
      <c r="E49" s="9">
        <f>F49/6</f>
        <v>5.172413793103448</v>
      </c>
      <c r="F49" s="7">
        <f>T49+AI49+AX49+BM49+CB49+CO49</f>
        <v>31.03448275862069</v>
      </c>
      <c r="G49" s="12" t="s">
        <v>18</v>
      </c>
      <c r="H49" s="15"/>
      <c r="I49" s="7" t="s">
        <v>18</v>
      </c>
      <c r="J49" s="7"/>
      <c r="K49" s="7"/>
      <c r="L49" s="7"/>
      <c r="M49" s="7"/>
      <c r="N49" s="7"/>
      <c r="O49" s="7"/>
      <c r="P49" s="7"/>
      <c r="Q49" s="7">
        <f>SUM(J49:P49)</f>
        <v>0</v>
      </c>
      <c r="R49" s="7">
        <f>100*Q49/24</f>
        <v>0</v>
      </c>
      <c r="S49" s="7">
        <f>H49+Q49</f>
        <v>0</v>
      </c>
      <c r="T49" s="7">
        <f>100*S49/34</f>
        <v>0</v>
      </c>
      <c r="U49" s="12"/>
      <c r="V49" s="12" t="s">
        <v>18</v>
      </c>
      <c r="W49" s="12"/>
      <c r="X49" s="7" t="s">
        <v>18</v>
      </c>
      <c r="Y49" s="7"/>
      <c r="Z49" s="7"/>
      <c r="AA49" s="7"/>
      <c r="AB49" s="7"/>
      <c r="AC49" s="7"/>
      <c r="AD49" s="7"/>
      <c r="AE49" s="7"/>
      <c r="AF49" s="7">
        <f>SUM(Y49:AE49)</f>
        <v>0</v>
      </c>
      <c r="AG49" s="7">
        <f>100*AF49/29</f>
        <v>0</v>
      </c>
      <c r="AH49" s="7">
        <f>W49+AF49</f>
        <v>0</v>
      </c>
      <c r="AI49" s="7">
        <f>100*AH49/39</f>
        <v>0</v>
      </c>
      <c r="AJ49" s="12"/>
      <c r="AK49" s="12" t="s">
        <v>18</v>
      </c>
      <c r="AL49" s="12" t="s">
        <v>33</v>
      </c>
      <c r="AM49" s="7" t="s">
        <v>18</v>
      </c>
      <c r="AN49" s="7"/>
      <c r="AO49" s="7"/>
      <c r="AP49" s="7"/>
      <c r="AQ49" s="7"/>
      <c r="AR49" s="7"/>
      <c r="AS49" s="7"/>
      <c r="AT49" s="7"/>
      <c r="AU49" s="7">
        <f>SUM(AN49:AT49)</f>
        <v>0</v>
      </c>
      <c r="AV49" s="7">
        <f>100*AU49/25</f>
        <v>0</v>
      </c>
      <c r="AW49" s="7">
        <f>AL49+AU49</f>
        <v>0</v>
      </c>
      <c r="AX49" s="7">
        <f>100*AW49/35</f>
        <v>0</v>
      </c>
      <c r="AY49" s="7"/>
      <c r="AZ49" s="7" t="s">
        <v>18</v>
      </c>
      <c r="BA49" s="7">
        <v>0</v>
      </c>
      <c r="BB49" s="7" t="s">
        <v>18</v>
      </c>
      <c r="BC49" s="7"/>
      <c r="BD49" s="7"/>
      <c r="BE49" s="7"/>
      <c r="BF49" s="7"/>
      <c r="BG49" s="7"/>
      <c r="BH49" s="7"/>
      <c r="BI49" s="7"/>
      <c r="BJ49" s="7">
        <f>SUM(BC49:BI49)</f>
        <v>0</v>
      </c>
      <c r="BK49" s="7">
        <f>100*BJ49/28</f>
        <v>0</v>
      </c>
      <c r="BL49" s="7">
        <f>BA49+BJ49</f>
        <v>0</v>
      </c>
      <c r="BM49" s="7">
        <f>100*BL49/38</f>
        <v>0</v>
      </c>
      <c r="BN49" s="7"/>
      <c r="BO49" s="11" t="s">
        <v>18</v>
      </c>
      <c r="BP49" s="13" t="s">
        <v>33</v>
      </c>
      <c r="BQ49" s="7" t="s">
        <v>18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f>SUM(BR49:BX49)</f>
        <v>0</v>
      </c>
      <c r="BZ49" s="7">
        <f>100*BY49/21</f>
        <v>0</v>
      </c>
      <c r="CA49" s="7">
        <f>BP49+BY49</f>
        <v>0</v>
      </c>
      <c r="CB49" s="7">
        <f>100*CA49/31</f>
        <v>0</v>
      </c>
      <c r="CC49" s="7"/>
      <c r="CD49" s="7"/>
      <c r="CE49" s="7">
        <v>9</v>
      </c>
      <c r="CF49" s="7" t="s">
        <v>18</v>
      </c>
      <c r="CG49" s="7"/>
      <c r="CH49" s="7"/>
      <c r="CI49" s="7"/>
      <c r="CJ49" s="7"/>
      <c r="CK49" s="7"/>
      <c r="CL49" s="7">
        <f>SUM(CF49:CK49)</f>
        <v>0</v>
      </c>
      <c r="CM49" s="7">
        <f>100*CL49/19</f>
        <v>0</v>
      </c>
      <c r="CN49" s="7">
        <f>CE49+CL49</f>
        <v>9</v>
      </c>
      <c r="CO49" s="7">
        <f>100*CN49/29</f>
        <v>31.03448275862069</v>
      </c>
    </row>
    <row r="50" spans="1:93" ht="15">
      <c r="A50" s="7"/>
      <c r="B50" s="7" t="s">
        <v>85</v>
      </c>
      <c r="C50" s="7" t="s">
        <v>86</v>
      </c>
      <c r="D50" s="12" t="s">
        <v>170</v>
      </c>
      <c r="E50" s="9">
        <f>F50/6</f>
        <v>57.82262679311808</v>
      </c>
      <c r="F50" s="7">
        <f>T50+AI50+AX50+BM50+CB50+CO50</f>
        <v>346.9357607587085</v>
      </c>
      <c r="G50" s="12" t="s">
        <v>154</v>
      </c>
      <c r="H50" s="14" t="s">
        <v>23</v>
      </c>
      <c r="I50" s="7" t="s">
        <v>170</v>
      </c>
      <c r="J50" s="7">
        <v>0</v>
      </c>
      <c r="K50" s="7">
        <v>0</v>
      </c>
      <c r="L50" s="7">
        <v>2</v>
      </c>
      <c r="M50" s="7">
        <v>1</v>
      </c>
      <c r="N50" s="7">
        <v>0</v>
      </c>
      <c r="O50" s="7">
        <v>0</v>
      </c>
      <c r="P50" s="7">
        <v>0</v>
      </c>
      <c r="Q50" s="7">
        <f>SUM(J50:P50)</f>
        <v>3</v>
      </c>
      <c r="R50" s="7">
        <f>100*Q50/24</f>
        <v>12.5</v>
      </c>
      <c r="S50" s="7">
        <f>H50+Q50</f>
        <v>13</v>
      </c>
      <c r="T50" s="7">
        <f>100*S50/34</f>
        <v>38.23529411764706</v>
      </c>
      <c r="U50" s="12"/>
      <c r="V50" s="12" t="s">
        <v>154</v>
      </c>
      <c r="W50" s="12" t="s">
        <v>158</v>
      </c>
      <c r="X50" s="7" t="s">
        <v>170</v>
      </c>
      <c r="Y50" s="7">
        <v>0</v>
      </c>
      <c r="Z50" s="7">
        <v>2</v>
      </c>
      <c r="AA50" s="7">
        <v>1</v>
      </c>
      <c r="AB50" s="7">
        <v>1</v>
      </c>
      <c r="AC50" s="7">
        <v>0</v>
      </c>
      <c r="AD50" s="7">
        <v>0</v>
      </c>
      <c r="AE50" s="7">
        <v>4</v>
      </c>
      <c r="AF50" s="7">
        <f>SUM(Y50:AE50)</f>
        <v>8</v>
      </c>
      <c r="AG50" s="7">
        <f>100*AF50/29</f>
        <v>27.586206896551722</v>
      </c>
      <c r="AH50" s="7">
        <f>W50+AF50</f>
        <v>15.5</v>
      </c>
      <c r="AI50" s="7">
        <f>100*AH50/39</f>
        <v>39.743589743589745</v>
      </c>
      <c r="AJ50" s="12"/>
      <c r="AK50" s="12" t="s">
        <v>154</v>
      </c>
      <c r="AL50" s="12" t="s">
        <v>49</v>
      </c>
      <c r="AM50" s="7" t="s">
        <v>170</v>
      </c>
      <c r="AN50" s="7">
        <v>1</v>
      </c>
      <c r="AO50" s="7">
        <v>3</v>
      </c>
      <c r="AP50" s="7">
        <v>3</v>
      </c>
      <c r="AQ50" s="7">
        <v>2</v>
      </c>
      <c r="AR50" s="7">
        <v>3</v>
      </c>
      <c r="AS50" s="7">
        <v>3</v>
      </c>
      <c r="AT50" s="7">
        <v>0</v>
      </c>
      <c r="AU50" s="7">
        <f>SUM(AN50:AT50)</f>
        <v>15</v>
      </c>
      <c r="AV50" s="7">
        <f>100*AU50/25</f>
        <v>60</v>
      </c>
      <c r="AW50" s="7">
        <f>AL50+AU50</f>
        <v>21.67</v>
      </c>
      <c r="AX50" s="7">
        <f>100*AW50/35</f>
        <v>61.91428571428571</v>
      </c>
      <c r="AY50" s="7"/>
      <c r="AZ50" s="7" t="s">
        <v>154</v>
      </c>
      <c r="BA50" s="7">
        <v>8.89</v>
      </c>
      <c r="BB50" s="7" t="s">
        <v>170</v>
      </c>
      <c r="BC50" s="7">
        <v>2</v>
      </c>
      <c r="BD50" s="7">
        <v>0</v>
      </c>
      <c r="BE50" s="7">
        <v>1</v>
      </c>
      <c r="BF50" s="7">
        <v>3</v>
      </c>
      <c r="BG50" s="7">
        <v>4</v>
      </c>
      <c r="BH50" s="7">
        <v>2</v>
      </c>
      <c r="BI50" s="7">
        <v>5</v>
      </c>
      <c r="BJ50" s="7">
        <f>SUM(BC50:BI50)</f>
        <v>17</v>
      </c>
      <c r="BK50" s="7">
        <f>100*BJ50/28</f>
        <v>60.714285714285715</v>
      </c>
      <c r="BL50" s="7">
        <f>BA50+BJ50</f>
        <v>25.89</v>
      </c>
      <c r="BM50" s="7">
        <f>100*BL50/38</f>
        <v>68.13157894736842</v>
      </c>
      <c r="BN50" s="7"/>
      <c r="BO50" s="11"/>
      <c r="BP50" s="13" t="s">
        <v>30</v>
      </c>
      <c r="BQ50" s="7" t="s">
        <v>170</v>
      </c>
      <c r="BR50" s="7">
        <v>1</v>
      </c>
      <c r="BS50" s="7">
        <v>3</v>
      </c>
      <c r="BT50" s="7">
        <v>2</v>
      </c>
      <c r="BU50" s="7">
        <v>1</v>
      </c>
      <c r="BV50" s="7">
        <v>3</v>
      </c>
      <c r="BW50" s="7">
        <v>2</v>
      </c>
      <c r="BX50" s="7">
        <v>4</v>
      </c>
      <c r="BY50" s="7">
        <f>SUM(BR50:BX50)</f>
        <v>16</v>
      </c>
      <c r="BZ50" s="7">
        <f>100*BY50/21</f>
        <v>76.19047619047619</v>
      </c>
      <c r="CA50" s="7">
        <f>BP50+BY50</f>
        <v>24.89</v>
      </c>
      <c r="CB50" s="7">
        <f>100*CA50/31</f>
        <v>80.29032258064517</v>
      </c>
      <c r="CC50" s="7"/>
      <c r="CD50" s="7" t="s">
        <v>18</v>
      </c>
      <c r="CE50" s="7">
        <v>0</v>
      </c>
      <c r="CF50" s="7">
        <v>2</v>
      </c>
      <c r="CG50" s="7">
        <v>4</v>
      </c>
      <c r="CH50" s="7">
        <v>2</v>
      </c>
      <c r="CI50" s="7">
        <v>3</v>
      </c>
      <c r="CJ50" s="7">
        <v>2</v>
      </c>
      <c r="CK50" s="7">
        <v>4</v>
      </c>
      <c r="CL50" s="7">
        <f>SUM(CF50:CK50)</f>
        <v>17</v>
      </c>
      <c r="CM50" s="7">
        <f>100*CL50/19</f>
        <v>89.47368421052632</v>
      </c>
      <c r="CN50" s="7">
        <f>CE50+CL50</f>
        <v>17</v>
      </c>
      <c r="CO50" s="7">
        <f>100*CN50/29</f>
        <v>58.62068965517241</v>
      </c>
    </row>
    <row r="51" spans="1:93" ht="15">
      <c r="A51" s="7"/>
      <c r="B51" s="7" t="s">
        <v>85</v>
      </c>
      <c r="C51" s="7" t="s">
        <v>86</v>
      </c>
      <c r="D51" s="12" t="s">
        <v>171</v>
      </c>
      <c r="E51" s="9">
        <f>F51/6</f>
        <v>37.395225548512016</v>
      </c>
      <c r="F51" s="7">
        <f>T51+AI51+AX51+BM51+CB51+CO51</f>
        <v>224.3713532910721</v>
      </c>
      <c r="G51" s="12" t="s">
        <v>154</v>
      </c>
      <c r="H51" s="15" t="s">
        <v>23</v>
      </c>
      <c r="I51" s="7" t="s">
        <v>18</v>
      </c>
      <c r="J51" s="7"/>
      <c r="K51" s="7"/>
      <c r="L51" s="7"/>
      <c r="M51" s="7"/>
      <c r="N51" s="7"/>
      <c r="O51" s="7"/>
      <c r="P51" s="7"/>
      <c r="Q51" s="7">
        <f>SUM(J51:P51)</f>
        <v>0</v>
      </c>
      <c r="R51" s="7">
        <f>100*Q51/24</f>
        <v>0</v>
      </c>
      <c r="S51" s="7">
        <f>H51+Q51</f>
        <v>10</v>
      </c>
      <c r="T51" s="7">
        <f>100*S51/34</f>
        <v>29.41176470588235</v>
      </c>
      <c r="U51" s="12"/>
      <c r="V51" s="12" t="s">
        <v>154</v>
      </c>
      <c r="W51" s="12" t="s">
        <v>158</v>
      </c>
      <c r="X51" s="7" t="s">
        <v>18</v>
      </c>
      <c r="Y51" s="7"/>
      <c r="Z51" s="7"/>
      <c r="AA51" s="7"/>
      <c r="AB51" s="7"/>
      <c r="AC51" s="7"/>
      <c r="AD51" s="7"/>
      <c r="AE51" s="7"/>
      <c r="AF51" s="7">
        <f>SUM(Y51:AE51)</f>
        <v>0</v>
      </c>
      <c r="AG51" s="7">
        <f>100*AF51/29</f>
        <v>0</v>
      </c>
      <c r="AH51" s="7">
        <f>W51+AF51</f>
        <v>7.5</v>
      </c>
      <c r="AI51" s="7">
        <f>100*AH51/39</f>
        <v>19.23076923076923</v>
      </c>
      <c r="AJ51" s="12"/>
      <c r="AK51" s="12" t="s">
        <v>154</v>
      </c>
      <c r="AL51" s="12" t="s">
        <v>49</v>
      </c>
      <c r="AM51" s="7" t="s">
        <v>18</v>
      </c>
      <c r="AN51" s="7"/>
      <c r="AO51" s="7"/>
      <c r="AP51" s="7"/>
      <c r="AQ51" s="7"/>
      <c r="AR51" s="7"/>
      <c r="AS51" s="7"/>
      <c r="AT51" s="7"/>
      <c r="AU51" s="7">
        <f>SUM(AN51:AT51)</f>
        <v>0</v>
      </c>
      <c r="AV51" s="7">
        <f>100*AU51/25</f>
        <v>0</v>
      </c>
      <c r="AW51" s="7">
        <f>AL51+AU51</f>
        <v>6.67</v>
      </c>
      <c r="AX51" s="7">
        <f>100*AW51/35</f>
        <v>19.057142857142857</v>
      </c>
      <c r="AY51" s="7"/>
      <c r="AZ51" s="7" t="s">
        <v>154</v>
      </c>
      <c r="BA51" s="7">
        <v>8.89</v>
      </c>
      <c r="BB51" s="7" t="s">
        <v>17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f>SUM(BC51:BI51)</f>
        <v>0</v>
      </c>
      <c r="BK51" s="7">
        <f>100*BJ51/28</f>
        <v>0</v>
      </c>
      <c r="BL51" s="7">
        <f>BA51+BJ51</f>
        <v>8.89</v>
      </c>
      <c r="BM51" s="7">
        <f>100*BL51/38</f>
        <v>23.394736842105264</v>
      </c>
      <c r="BN51" s="7"/>
      <c r="BO51" s="11"/>
      <c r="BP51" s="13" t="s">
        <v>30</v>
      </c>
      <c r="BQ51" s="7" t="s">
        <v>17</v>
      </c>
      <c r="BR51" s="7">
        <v>0</v>
      </c>
      <c r="BS51" s="7">
        <v>0</v>
      </c>
      <c r="BT51" s="7">
        <v>4</v>
      </c>
      <c r="BU51" s="7">
        <v>2</v>
      </c>
      <c r="BV51" s="7">
        <v>2</v>
      </c>
      <c r="BW51" s="7">
        <v>4</v>
      </c>
      <c r="BX51" s="7">
        <v>3</v>
      </c>
      <c r="BY51" s="7">
        <f>SUM(BR51:BX51)</f>
        <v>15</v>
      </c>
      <c r="BZ51" s="7">
        <f>100*BY51/22</f>
        <v>68.18181818181819</v>
      </c>
      <c r="CA51" s="7">
        <f>BP51+BY51</f>
        <v>23.89</v>
      </c>
      <c r="CB51" s="7">
        <f>100*CA51/32</f>
        <v>74.65625</v>
      </c>
      <c r="CC51" s="7"/>
      <c r="CD51" s="7" t="s">
        <v>18</v>
      </c>
      <c r="CE51" s="7">
        <v>0</v>
      </c>
      <c r="CF51" s="7">
        <v>2</v>
      </c>
      <c r="CG51" s="7">
        <v>4</v>
      </c>
      <c r="CH51" s="7">
        <v>2</v>
      </c>
      <c r="CI51" s="7">
        <v>3</v>
      </c>
      <c r="CJ51" s="7">
        <v>2</v>
      </c>
      <c r="CK51" s="7">
        <v>4</v>
      </c>
      <c r="CL51" s="7">
        <f>SUM(CF51:CK51)</f>
        <v>17</v>
      </c>
      <c r="CM51" s="7">
        <f>100*CL51/19</f>
        <v>89.47368421052632</v>
      </c>
      <c r="CN51" s="7">
        <f>CE51+CL51</f>
        <v>17</v>
      </c>
      <c r="CO51" s="7">
        <f>100*CN51/29</f>
        <v>58.62068965517241</v>
      </c>
    </row>
    <row r="52" spans="1:93" ht="15">
      <c r="A52" s="7"/>
      <c r="B52" s="7" t="s">
        <v>85</v>
      </c>
      <c r="C52" s="7" t="s">
        <v>86</v>
      </c>
      <c r="D52" s="13" t="s">
        <v>178</v>
      </c>
      <c r="E52" s="9">
        <f>F52/6</f>
        <v>57.82262679311808</v>
      </c>
      <c r="F52" s="7">
        <f>T52+AI52+AX52+BM52+CB52+CO52</f>
        <v>346.9357607587085</v>
      </c>
      <c r="G52" s="12" t="s">
        <v>154</v>
      </c>
      <c r="H52" s="14" t="s">
        <v>23</v>
      </c>
      <c r="I52" s="7" t="s">
        <v>16</v>
      </c>
      <c r="J52" s="7">
        <v>0</v>
      </c>
      <c r="K52" s="7">
        <v>0</v>
      </c>
      <c r="L52" s="7">
        <v>2</v>
      </c>
      <c r="M52" s="7">
        <v>1</v>
      </c>
      <c r="N52" s="7">
        <v>0</v>
      </c>
      <c r="O52" s="7">
        <v>0</v>
      </c>
      <c r="P52" s="7">
        <v>0</v>
      </c>
      <c r="Q52" s="7">
        <f>SUM(J52:P52)</f>
        <v>3</v>
      </c>
      <c r="R52" s="7">
        <f>100*Q52/24</f>
        <v>12.5</v>
      </c>
      <c r="S52" s="7">
        <f>H52+Q52</f>
        <v>13</v>
      </c>
      <c r="T52" s="7">
        <f>100*S52/34</f>
        <v>38.23529411764706</v>
      </c>
      <c r="U52" s="12"/>
      <c r="V52" s="12" t="s">
        <v>154</v>
      </c>
      <c r="W52" s="12" t="s">
        <v>158</v>
      </c>
      <c r="X52" s="7" t="s">
        <v>16</v>
      </c>
      <c r="Y52" s="7">
        <v>0</v>
      </c>
      <c r="Z52" s="7">
        <v>2</v>
      </c>
      <c r="AA52" s="7">
        <v>1</v>
      </c>
      <c r="AB52" s="7">
        <v>1</v>
      </c>
      <c r="AC52" s="7">
        <v>0</v>
      </c>
      <c r="AD52" s="7">
        <v>0</v>
      </c>
      <c r="AE52" s="7">
        <v>4</v>
      </c>
      <c r="AF52" s="7">
        <f>SUM(Y52:AE52)</f>
        <v>8</v>
      </c>
      <c r="AG52" s="7">
        <f>100*AF52/29</f>
        <v>27.586206896551722</v>
      </c>
      <c r="AH52" s="7">
        <f>W52+AF52</f>
        <v>15.5</v>
      </c>
      <c r="AI52" s="7">
        <f>100*AH52/39</f>
        <v>39.743589743589745</v>
      </c>
      <c r="AJ52" s="12"/>
      <c r="AK52" s="12" t="s">
        <v>154</v>
      </c>
      <c r="AL52" s="12" t="s">
        <v>49</v>
      </c>
      <c r="AM52" s="7" t="s">
        <v>16</v>
      </c>
      <c r="AN52" s="7">
        <v>1</v>
      </c>
      <c r="AO52" s="7">
        <v>3</v>
      </c>
      <c r="AP52" s="7">
        <v>3</v>
      </c>
      <c r="AQ52" s="7">
        <v>2</v>
      </c>
      <c r="AR52" s="7">
        <v>3</v>
      </c>
      <c r="AS52" s="7">
        <v>3</v>
      </c>
      <c r="AT52" s="7">
        <v>0</v>
      </c>
      <c r="AU52" s="7">
        <f>SUM(AN52:AT52)</f>
        <v>15</v>
      </c>
      <c r="AV52" s="7">
        <f>100*AU52/25</f>
        <v>60</v>
      </c>
      <c r="AW52" s="7">
        <f>AL52+AU52</f>
        <v>21.67</v>
      </c>
      <c r="AX52" s="7">
        <f>100*AW52/35</f>
        <v>61.91428571428571</v>
      </c>
      <c r="AY52" s="7"/>
      <c r="AZ52" s="7" t="s">
        <v>154</v>
      </c>
      <c r="BA52" s="7">
        <v>8.89</v>
      </c>
      <c r="BB52" s="7" t="s">
        <v>16</v>
      </c>
      <c r="BC52" s="7">
        <v>2</v>
      </c>
      <c r="BD52" s="7">
        <v>0</v>
      </c>
      <c r="BE52" s="7">
        <v>1</v>
      </c>
      <c r="BF52" s="7">
        <v>3</v>
      </c>
      <c r="BG52" s="7">
        <v>4</v>
      </c>
      <c r="BH52" s="7">
        <v>2</v>
      </c>
      <c r="BI52" s="7">
        <v>5</v>
      </c>
      <c r="BJ52" s="7">
        <f>SUM(BC52:BI52)</f>
        <v>17</v>
      </c>
      <c r="BK52" s="7">
        <f>100*BJ52/28</f>
        <v>60.714285714285715</v>
      </c>
      <c r="BL52" s="7">
        <f>BA52+BJ52</f>
        <v>25.89</v>
      </c>
      <c r="BM52" s="7">
        <f>100*BL52/38</f>
        <v>68.13157894736842</v>
      </c>
      <c r="BN52" s="7"/>
      <c r="BO52" s="11"/>
      <c r="BP52" s="13" t="s">
        <v>30</v>
      </c>
      <c r="BQ52" s="7" t="s">
        <v>16</v>
      </c>
      <c r="BR52" s="7">
        <v>1</v>
      </c>
      <c r="BS52" s="7">
        <v>3</v>
      </c>
      <c r="BT52" s="7">
        <v>2</v>
      </c>
      <c r="BU52" s="7">
        <v>1</v>
      </c>
      <c r="BV52" s="7">
        <v>3</v>
      </c>
      <c r="BW52" s="7">
        <v>2</v>
      </c>
      <c r="BX52" s="7">
        <v>4</v>
      </c>
      <c r="BY52" s="7">
        <f>SUM(BR52:BX52)</f>
        <v>16</v>
      </c>
      <c r="BZ52" s="7">
        <f>100*BY52/21</f>
        <v>76.19047619047619</v>
      </c>
      <c r="CA52" s="7">
        <f>BP52+BY52</f>
        <v>24.89</v>
      </c>
      <c r="CB52" s="7">
        <f>100*CA52/31</f>
        <v>80.29032258064517</v>
      </c>
      <c r="CC52" s="7"/>
      <c r="CD52" s="7" t="s">
        <v>18</v>
      </c>
      <c r="CE52" s="7">
        <v>0</v>
      </c>
      <c r="CF52" s="7">
        <v>2</v>
      </c>
      <c r="CG52" s="7">
        <v>4</v>
      </c>
      <c r="CH52" s="7">
        <v>2</v>
      </c>
      <c r="CI52" s="7">
        <v>3</v>
      </c>
      <c r="CJ52" s="7">
        <v>2</v>
      </c>
      <c r="CK52" s="7">
        <v>4</v>
      </c>
      <c r="CL52" s="7">
        <f>SUM(CF52:CK52)</f>
        <v>17</v>
      </c>
      <c r="CM52" s="7">
        <f>100*CL52/19</f>
        <v>89.47368421052632</v>
      </c>
      <c r="CN52" s="7">
        <f>CE52+CL52</f>
        <v>17</v>
      </c>
      <c r="CO52" s="7">
        <f>100*CN52/29</f>
        <v>58.62068965517241</v>
      </c>
    </row>
    <row r="53" spans="1:93" ht="15">
      <c r="A53" s="7"/>
      <c r="B53" s="7" t="s">
        <v>87</v>
      </c>
      <c r="C53" s="7" t="s">
        <v>88</v>
      </c>
      <c r="D53" s="7" t="s">
        <v>173</v>
      </c>
      <c r="E53" s="9">
        <f>F53/6</f>
        <v>41.139162561576356</v>
      </c>
      <c r="F53" s="7">
        <f>T53+AI53+AX53+BM53+CB53+CO53</f>
        <v>246.83497536945814</v>
      </c>
      <c r="G53" s="12" t="s">
        <v>18</v>
      </c>
      <c r="H53" s="15"/>
      <c r="I53" s="7" t="s">
        <v>18</v>
      </c>
      <c r="J53" s="7"/>
      <c r="K53" s="7"/>
      <c r="L53" s="7"/>
      <c r="M53" s="7"/>
      <c r="N53" s="7"/>
      <c r="O53" s="7"/>
      <c r="P53" s="7"/>
      <c r="Q53" s="7">
        <f>SUM(J53:P53)</f>
        <v>0</v>
      </c>
      <c r="R53" s="7">
        <f>100*Q53/24</f>
        <v>0</v>
      </c>
      <c r="S53" s="7">
        <f>H53+Q53</f>
        <v>0</v>
      </c>
      <c r="T53" s="7">
        <f>100*S53/34</f>
        <v>0</v>
      </c>
      <c r="U53" s="7"/>
      <c r="V53" s="12" t="s">
        <v>18</v>
      </c>
      <c r="W53" s="12"/>
      <c r="X53" s="7" t="s">
        <v>18</v>
      </c>
      <c r="Y53" s="7"/>
      <c r="Z53" s="7"/>
      <c r="AA53" s="7"/>
      <c r="AB53" s="7"/>
      <c r="AC53" s="7"/>
      <c r="AD53" s="7"/>
      <c r="AE53" s="7"/>
      <c r="AF53" s="7">
        <f>SUM(Y53:AE53)</f>
        <v>0</v>
      </c>
      <c r="AG53" s="7">
        <f>100*AF53/29</f>
        <v>0</v>
      </c>
      <c r="AH53" s="7">
        <f>W53+AF53</f>
        <v>0</v>
      </c>
      <c r="AI53" s="7">
        <f>100*AH53/39</f>
        <v>0</v>
      </c>
      <c r="AJ53" s="12"/>
      <c r="AK53" s="12" t="s">
        <v>18</v>
      </c>
      <c r="AL53" s="12" t="s">
        <v>33</v>
      </c>
      <c r="AM53" s="7" t="s">
        <v>17</v>
      </c>
      <c r="AN53" s="7">
        <v>2</v>
      </c>
      <c r="AO53" s="7">
        <v>0</v>
      </c>
      <c r="AP53" s="7">
        <v>3</v>
      </c>
      <c r="AQ53" s="7">
        <v>0</v>
      </c>
      <c r="AR53" s="7">
        <v>3</v>
      </c>
      <c r="AS53" s="7">
        <v>0</v>
      </c>
      <c r="AT53" s="7">
        <v>1</v>
      </c>
      <c r="AU53" s="7">
        <f>SUM(AN53:AT53)</f>
        <v>9</v>
      </c>
      <c r="AV53" s="7">
        <f>100*AU53/25</f>
        <v>36</v>
      </c>
      <c r="AW53" s="7">
        <f>AL53+AU53</f>
        <v>9</v>
      </c>
      <c r="AX53" s="7">
        <f>100*AW53/35</f>
        <v>25.714285714285715</v>
      </c>
      <c r="AY53" s="7"/>
      <c r="AZ53" s="7" t="s">
        <v>154</v>
      </c>
      <c r="BA53" s="7">
        <v>10</v>
      </c>
      <c r="BB53" s="7" t="s">
        <v>17</v>
      </c>
      <c r="BC53" s="7">
        <v>1</v>
      </c>
      <c r="BD53" s="7">
        <v>3</v>
      </c>
      <c r="BE53" s="7">
        <v>1</v>
      </c>
      <c r="BF53" s="7">
        <v>4</v>
      </c>
      <c r="BG53" s="7">
        <v>4</v>
      </c>
      <c r="BH53" s="7">
        <v>4</v>
      </c>
      <c r="BI53" s="7">
        <v>0</v>
      </c>
      <c r="BJ53" s="7">
        <f>SUM(BC53:BI53)</f>
        <v>17</v>
      </c>
      <c r="BK53" s="7">
        <f>100*BJ53/22</f>
        <v>77.27272727272727</v>
      </c>
      <c r="BL53" s="7">
        <f>BA53+BJ53</f>
        <v>27</v>
      </c>
      <c r="BM53" s="7">
        <f>100*BL53/32</f>
        <v>84.375</v>
      </c>
      <c r="BN53" s="7"/>
      <c r="BO53" s="11"/>
      <c r="BP53" s="13" t="s">
        <v>23</v>
      </c>
      <c r="BQ53" s="7" t="s">
        <v>89</v>
      </c>
      <c r="BR53" s="7">
        <v>1</v>
      </c>
      <c r="BS53" s="7">
        <v>0</v>
      </c>
      <c r="BT53" s="7">
        <v>3</v>
      </c>
      <c r="BU53" s="7">
        <v>4</v>
      </c>
      <c r="BV53" s="7">
        <v>2</v>
      </c>
      <c r="BW53" s="7">
        <v>1</v>
      </c>
      <c r="BX53" s="7">
        <v>4</v>
      </c>
      <c r="BY53" s="7">
        <f>SUM(BR53:BX53)</f>
        <v>15</v>
      </c>
      <c r="BZ53" s="7">
        <f>100*BY53/22</f>
        <v>68.18181818181819</v>
      </c>
      <c r="CA53" s="7">
        <f>BP53+BY53</f>
        <v>25</v>
      </c>
      <c r="CB53" s="7">
        <f>100*CA53/32</f>
        <v>78.125</v>
      </c>
      <c r="CC53" s="7"/>
      <c r="CD53" s="7"/>
      <c r="CE53" s="7">
        <v>7</v>
      </c>
      <c r="CF53" s="7">
        <v>2</v>
      </c>
      <c r="CG53" s="7">
        <v>0</v>
      </c>
      <c r="CH53" s="7">
        <v>2</v>
      </c>
      <c r="CI53" s="7">
        <v>0</v>
      </c>
      <c r="CJ53" s="7">
        <v>2</v>
      </c>
      <c r="CK53" s="7">
        <v>4</v>
      </c>
      <c r="CL53" s="7">
        <f>SUM(CF53:CK53)</f>
        <v>10</v>
      </c>
      <c r="CM53" s="7">
        <f>100*CL53/19</f>
        <v>52.63157894736842</v>
      </c>
      <c r="CN53" s="7">
        <f>CE53+CL53</f>
        <v>17</v>
      </c>
      <c r="CO53" s="7">
        <f>100*CN53/29</f>
        <v>58.62068965517241</v>
      </c>
    </row>
    <row r="54" spans="1:93" ht="15">
      <c r="A54" s="7"/>
      <c r="B54" s="7" t="s">
        <v>90</v>
      </c>
      <c r="C54" s="7" t="s">
        <v>91</v>
      </c>
      <c r="D54" s="7" t="s">
        <v>173</v>
      </c>
      <c r="E54" s="9">
        <f>F54/6</f>
        <v>7.471264367816093</v>
      </c>
      <c r="F54" s="7">
        <f>T54+AI54+AX54+BM54+CB54+CO54</f>
        <v>44.827586206896555</v>
      </c>
      <c r="G54" s="12" t="s">
        <v>18</v>
      </c>
      <c r="H54" s="15"/>
      <c r="I54" s="7" t="s">
        <v>18</v>
      </c>
      <c r="J54" s="7"/>
      <c r="K54" s="7"/>
      <c r="L54" s="7"/>
      <c r="M54" s="7"/>
      <c r="N54" s="7"/>
      <c r="O54" s="7"/>
      <c r="P54" s="7"/>
      <c r="Q54" s="7">
        <f>SUM(J54:P54)</f>
        <v>0</v>
      </c>
      <c r="R54" s="7">
        <f>100*Q54/24</f>
        <v>0</v>
      </c>
      <c r="S54" s="7">
        <f>H54+Q54</f>
        <v>0</v>
      </c>
      <c r="T54" s="7">
        <f>100*S54/34</f>
        <v>0</v>
      </c>
      <c r="U54" s="7"/>
      <c r="V54" s="12" t="s">
        <v>18</v>
      </c>
      <c r="W54" s="12"/>
      <c r="X54" s="7" t="s">
        <v>18</v>
      </c>
      <c r="Y54" s="7"/>
      <c r="Z54" s="7"/>
      <c r="AA54" s="7"/>
      <c r="AB54" s="7"/>
      <c r="AC54" s="7"/>
      <c r="AD54" s="7"/>
      <c r="AE54" s="7"/>
      <c r="AF54" s="7">
        <f>SUM(Y54:AE54)</f>
        <v>0</v>
      </c>
      <c r="AG54" s="7">
        <f>100*AF54/29</f>
        <v>0</v>
      </c>
      <c r="AH54" s="7">
        <f>W54+AF54</f>
        <v>0</v>
      </c>
      <c r="AI54" s="7">
        <f>100*AH54/39</f>
        <v>0</v>
      </c>
      <c r="AJ54" s="12"/>
      <c r="AK54" s="12" t="s">
        <v>18</v>
      </c>
      <c r="AL54" s="12" t="s">
        <v>33</v>
      </c>
      <c r="AM54" s="7" t="s">
        <v>18</v>
      </c>
      <c r="AN54" s="7"/>
      <c r="AO54" s="7"/>
      <c r="AP54" s="7"/>
      <c r="AQ54" s="7"/>
      <c r="AR54" s="7"/>
      <c r="AS54" s="7"/>
      <c r="AT54" s="7"/>
      <c r="AU54" s="7">
        <f>SUM(AN54:AT54)</f>
        <v>0</v>
      </c>
      <c r="AV54" s="7">
        <f>100*AU54/25</f>
        <v>0</v>
      </c>
      <c r="AW54" s="7">
        <f>AL54+AU54</f>
        <v>0</v>
      </c>
      <c r="AX54" s="7">
        <f>100*AW54/35</f>
        <v>0</v>
      </c>
      <c r="AY54" s="7"/>
      <c r="AZ54" s="7" t="s">
        <v>18</v>
      </c>
      <c r="BA54" s="7">
        <v>0</v>
      </c>
      <c r="BB54" s="7" t="s">
        <v>18</v>
      </c>
      <c r="BC54" s="7"/>
      <c r="BD54" s="7"/>
      <c r="BE54" s="7"/>
      <c r="BF54" s="7"/>
      <c r="BG54" s="7"/>
      <c r="BH54" s="7"/>
      <c r="BI54" s="7"/>
      <c r="BJ54" s="7">
        <f>SUM(BC54:BI54)</f>
        <v>0</v>
      </c>
      <c r="BK54" s="7">
        <f>100*BJ54/28</f>
        <v>0</v>
      </c>
      <c r="BL54" s="7">
        <f>BA54+BJ54</f>
        <v>0</v>
      </c>
      <c r="BM54" s="7">
        <f>100*BL54/38</f>
        <v>0</v>
      </c>
      <c r="BN54" s="7"/>
      <c r="BO54" s="11" t="s">
        <v>18</v>
      </c>
      <c r="BP54" s="13" t="s">
        <v>33</v>
      </c>
      <c r="BQ54" s="7" t="s">
        <v>18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f>SUM(BR54:BX54)</f>
        <v>0</v>
      </c>
      <c r="BZ54" s="7">
        <f>100*BY54/21</f>
        <v>0</v>
      </c>
      <c r="CA54" s="7">
        <f>BP54+BY54</f>
        <v>0</v>
      </c>
      <c r="CB54" s="7">
        <f>100*CA54/31</f>
        <v>0</v>
      </c>
      <c r="CC54" s="7"/>
      <c r="CD54" s="7"/>
      <c r="CE54" s="7">
        <v>8</v>
      </c>
      <c r="CF54" s="7">
        <v>2</v>
      </c>
      <c r="CG54" s="7">
        <v>0</v>
      </c>
      <c r="CH54" s="7">
        <v>1</v>
      </c>
      <c r="CI54" s="7">
        <v>0</v>
      </c>
      <c r="CJ54" s="7">
        <v>1</v>
      </c>
      <c r="CK54" s="7">
        <v>1</v>
      </c>
      <c r="CL54" s="7">
        <f>SUM(CF54:CK54)</f>
        <v>5</v>
      </c>
      <c r="CM54" s="7">
        <f>100*CL54/19</f>
        <v>26.31578947368421</v>
      </c>
      <c r="CN54" s="7">
        <f>CE54+CL54</f>
        <v>13</v>
      </c>
      <c r="CO54" s="7">
        <f>100*CN54/29</f>
        <v>44.827586206896555</v>
      </c>
    </row>
    <row r="55" spans="1:93" ht="15">
      <c r="A55" s="7"/>
      <c r="B55" s="7" t="s">
        <v>92</v>
      </c>
      <c r="C55" s="7" t="s">
        <v>37</v>
      </c>
      <c r="D55" s="7" t="s">
        <v>174</v>
      </c>
      <c r="E55" s="9">
        <f>F55/6</f>
        <v>31.514182424916573</v>
      </c>
      <c r="F55" s="7">
        <f>T55+AI55+AX55+BM55+CB55+CO55</f>
        <v>189.08509454949944</v>
      </c>
      <c r="G55" s="12" t="s">
        <v>18</v>
      </c>
      <c r="H55" s="15"/>
      <c r="I55" s="7" t="s">
        <v>18</v>
      </c>
      <c r="J55" s="7"/>
      <c r="K55" s="7"/>
      <c r="L55" s="7"/>
      <c r="M55" s="7"/>
      <c r="N55" s="7"/>
      <c r="O55" s="7"/>
      <c r="P55" s="7"/>
      <c r="Q55" s="7">
        <f>SUM(J55:P55)</f>
        <v>0</v>
      </c>
      <c r="R55" s="7">
        <f>100*Q55/24</f>
        <v>0</v>
      </c>
      <c r="S55" s="7">
        <f>H55+Q55</f>
        <v>0</v>
      </c>
      <c r="T55" s="7">
        <f>100*S55/34</f>
        <v>0</v>
      </c>
      <c r="U55" s="7"/>
      <c r="V55" s="12" t="s">
        <v>18</v>
      </c>
      <c r="W55" s="12"/>
      <c r="X55" s="7" t="s">
        <v>18</v>
      </c>
      <c r="Y55" s="7"/>
      <c r="Z55" s="7"/>
      <c r="AA55" s="7"/>
      <c r="AB55" s="7"/>
      <c r="AC55" s="7"/>
      <c r="AD55" s="7"/>
      <c r="AE55" s="7"/>
      <c r="AF55" s="7">
        <f>SUM(Y55:AE55)</f>
        <v>0</v>
      </c>
      <c r="AG55" s="7">
        <f>100*AF55/29</f>
        <v>0</v>
      </c>
      <c r="AH55" s="7">
        <f>W55+AF55</f>
        <v>0</v>
      </c>
      <c r="AI55" s="7">
        <f>100*AH55/39</f>
        <v>0</v>
      </c>
      <c r="AJ55" s="12"/>
      <c r="AK55" s="12" t="s">
        <v>18</v>
      </c>
      <c r="AL55" s="12" t="s">
        <v>33</v>
      </c>
      <c r="AM55" s="7" t="s">
        <v>18</v>
      </c>
      <c r="AN55" s="7"/>
      <c r="AO55" s="7"/>
      <c r="AP55" s="7"/>
      <c r="AQ55" s="7"/>
      <c r="AR55" s="7"/>
      <c r="AS55" s="7"/>
      <c r="AT55" s="7"/>
      <c r="AU55" s="7">
        <f>SUM(AN55:AT55)</f>
        <v>0</v>
      </c>
      <c r="AV55" s="7">
        <f>100*AU55/25</f>
        <v>0</v>
      </c>
      <c r="AW55" s="7">
        <f>AL55+AU55</f>
        <v>0</v>
      </c>
      <c r="AX55" s="7">
        <f>100*AW55/35</f>
        <v>0</v>
      </c>
      <c r="AY55" s="7"/>
      <c r="AZ55" s="7" t="s">
        <v>154</v>
      </c>
      <c r="BA55" s="7">
        <v>10</v>
      </c>
      <c r="BB55" s="7" t="s">
        <v>17</v>
      </c>
      <c r="BC55" s="7">
        <v>2</v>
      </c>
      <c r="BD55" s="7">
        <v>0</v>
      </c>
      <c r="BE55" s="7">
        <v>0</v>
      </c>
      <c r="BF55" s="7">
        <v>4</v>
      </c>
      <c r="BG55" s="7">
        <v>0</v>
      </c>
      <c r="BH55" s="7">
        <v>4</v>
      </c>
      <c r="BI55" s="7">
        <v>0</v>
      </c>
      <c r="BJ55" s="7">
        <f>SUM(BC55:BI55)</f>
        <v>10</v>
      </c>
      <c r="BK55" s="7">
        <f>100*BJ55/22</f>
        <v>45.45454545454545</v>
      </c>
      <c r="BL55" s="7">
        <f>BA55+BJ55</f>
        <v>20</v>
      </c>
      <c r="BM55" s="7">
        <f>100*BL55/32</f>
        <v>62.5</v>
      </c>
      <c r="BN55" s="7"/>
      <c r="BO55" s="11"/>
      <c r="BP55" s="13" t="s">
        <v>23</v>
      </c>
      <c r="BQ55" s="7" t="s">
        <v>16</v>
      </c>
      <c r="BR55" s="7">
        <v>1</v>
      </c>
      <c r="BS55" s="7">
        <v>0</v>
      </c>
      <c r="BT55" s="7">
        <v>0</v>
      </c>
      <c r="BU55" s="7">
        <v>2</v>
      </c>
      <c r="BV55" s="7">
        <v>3</v>
      </c>
      <c r="BW55" s="7">
        <v>4</v>
      </c>
      <c r="BX55" s="7">
        <v>0</v>
      </c>
      <c r="BY55" s="7">
        <f>SUM(BR55:BX55)</f>
        <v>10</v>
      </c>
      <c r="BZ55" s="7">
        <f>100*BY55/21</f>
        <v>47.61904761904762</v>
      </c>
      <c r="CA55" s="7">
        <f>BP55+BY55</f>
        <v>20</v>
      </c>
      <c r="CB55" s="7">
        <f>100*CA55/31</f>
        <v>64.51612903225806</v>
      </c>
      <c r="CC55" s="7"/>
      <c r="CD55" s="7" t="s">
        <v>18</v>
      </c>
      <c r="CE55" s="7">
        <v>0</v>
      </c>
      <c r="CF55" s="7">
        <v>2</v>
      </c>
      <c r="CG55" s="7">
        <v>4</v>
      </c>
      <c r="CH55" s="7">
        <v>2</v>
      </c>
      <c r="CI55" s="7">
        <v>3</v>
      </c>
      <c r="CJ55" s="7">
        <v>2</v>
      </c>
      <c r="CK55" s="7">
        <v>5</v>
      </c>
      <c r="CL55" s="7">
        <f>SUM(CF55:CK55)</f>
        <v>18</v>
      </c>
      <c r="CM55" s="7">
        <f>100*CL55/19</f>
        <v>94.73684210526316</v>
      </c>
      <c r="CN55" s="7">
        <f>CE55+CL55</f>
        <v>18</v>
      </c>
      <c r="CO55" s="7">
        <f>100*CN55/29</f>
        <v>62.06896551724138</v>
      </c>
    </row>
    <row r="56" spans="1:93" ht="15">
      <c r="A56" s="7"/>
      <c r="B56" s="7" t="s">
        <v>93</v>
      </c>
      <c r="C56" s="7" t="s">
        <v>94</v>
      </c>
      <c r="D56" s="13" t="s">
        <v>180</v>
      </c>
      <c r="E56" s="9">
        <f>F56/6</f>
        <v>70.08412242119853</v>
      </c>
      <c r="F56" s="7">
        <f>T56+AI56+AX56+BM56+CB56+CO56</f>
        <v>420.5047345271912</v>
      </c>
      <c r="G56" s="12" t="s">
        <v>154</v>
      </c>
      <c r="H56" s="15" t="s">
        <v>23</v>
      </c>
      <c r="I56" s="7" t="s">
        <v>16</v>
      </c>
      <c r="J56" s="7">
        <v>0</v>
      </c>
      <c r="K56" s="7">
        <v>1</v>
      </c>
      <c r="L56" s="7">
        <v>3</v>
      </c>
      <c r="M56" s="7">
        <v>3</v>
      </c>
      <c r="N56" s="7">
        <v>0</v>
      </c>
      <c r="O56" s="7">
        <v>0</v>
      </c>
      <c r="P56" s="7">
        <v>1</v>
      </c>
      <c r="Q56" s="7">
        <f>SUM(J56:P56)</f>
        <v>8</v>
      </c>
      <c r="R56" s="7">
        <f>100*Q56/24</f>
        <v>33.333333333333336</v>
      </c>
      <c r="S56" s="7">
        <f>H56+Q56</f>
        <v>18</v>
      </c>
      <c r="T56" s="7">
        <f>100*S56/34</f>
        <v>52.94117647058823</v>
      </c>
      <c r="U56" s="12"/>
      <c r="V56" s="12" t="s">
        <v>154</v>
      </c>
      <c r="W56" s="12" t="s">
        <v>161</v>
      </c>
      <c r="X56" s="7" t="s">
        <v>16</v>
      </c>
      <c r="Y56" s="7">
        <v>3</v>
      </c>
      <c r="Z56" s="7">
        <v>1</v>
      </c>
      <c r="AA56" s="7">
        <v>2</v>
      </c>
      <c r="AB56" s="7">
        <v>4</v>
      </c>
      <c r="AC56" s="7">
        <v>6</v>
      </c>
      <c r="AD56" s="7">
        <v>2</v>
      </c>
      <c r="AE56" s="7">
        <v>2</v>
      </c>
      <c r="AF56" s="7">
        <f>SUM(Y56:AE56)</f>
        <v>20</v>
      </c>
      <c r="AG56" s="7">
        <f>100*AF56/29</f>
        <v>68.96551724137932</v>
      </c>
      <c r="AH56" s="7">
        <f>W56+AF56</f>
        <v>26.25</v>
      </c>
      <c r="AI56" s="7">
        <f>100*AH56/39</f>
        <v>67.3076923076923</v>
      </c>
      <c r="AJ56" s="12"/>
      <c r="AK56" s="12" t="s">
        <v>154</v>
      </c>
      <c r="AL56" s="12" t="s">
        <v>156</v>
      </c>
      <c r="AM56" s="7" t="s">
        <v>16</v>
      </c>
      <c r="AN56" s="7">
        <v>3</v>
      </c>
      <c r="AO56" s="7">
        <v>3</v>
      </c>
      <c r="AP56" s="7">
        <v>1</v>
      </c>
      <c r="AQ56" s="7">
        <v>2</v>
      </c>
      <c r="AR56" s="7">
        <v>4</v>
      </c>
      <c r="AS56" s="7">
        <v>0</v>
      </c>
      <c r="AT56" s="7">
        <v>0</v>
      </c>
      <c r="AU56" s="7">
        <f>SUM(AN56:AT56)</f>
        <v>13</v>
      </c>
      <c r="AV56" s="7">
        <f>100*AU56/25</f>
        <v>52</v>
      </c>
      <c r="AW56" s="7">
        <f>AL56+AU56</f>
        <v>21.33</v>
      </c>
      <c r="AX56" s="7">
        <f>100*AW56/35</f>
        <v>60.94285714285714</v>
      </c>
      <c r="AY56" s="7"/>
      <c r="AZ56" s="7" t="s">
        <v>154</v>
      </c>
      <c r="BA56" s="7">
        <v>8.89</v>
      </c>
      <c r="BB56" s="7" t="s">
        <v>16</v>
      </c>
      <c r="BC56" s="7">
        <v>3</v>
      </c>
      <c r="BD56" s="7">
        <v>2</v>
      </c>
      <c r="BE56" s="7">
        <v>3</v>
      </c>
      <c r="BF56" s="7">
        <v>4</v>
      </c>
      <c r="BG56" s="7">
        <v>4</v>
      </c>
      <c r="BH56" s="7">
        <v>5</v>
      </c>
      <c r="BI56" s="7">
        <v>5</v>
      </c>
      <c r="BJ56" s="7">
        <f>SUM(BC56:BI56)</f>
        <v>26</v>
      </c>
      <c r="BK56" s="7">
        <f>100*BJ56/28</f>
        <v>92.85714285714286</v>
      </c>
      <c r="BL56" s="7">
        <f>BA56+BJ56</f>
        <v>34.89</v>
      </c>
      <c r="BM56" s="7">
        <f>100*BL56/38</f>
        <v>91.8157894736842</v>
      </c>
      <c r="BN56" s="7"/>
      <c r="BO56" s="11" t="s">
        <v>18</v>
      </c>
      <c r="BP56" s="13" t="s">
        <v>33</v>
      </c>
      <c r="BQ56" s="7" t="s">
        <v>16</v>
      </c>
      <c r="BR56" s="7">
        <v>2</v>
      </c>
      <c r="BS56" s="7">
        <v>3</v>
      </c>
      <c r="BT56" s="7">
        <v>0</v>
      </c>
      <c r="BU56" s="7">
        <v>2</v>
      </c>
      <c r="BV56" s="7">
        <v>3</v>
      </c>
      <c r="BW56" s="7">
        <v>4</v>
      </c>
      <c r="BX56" s="7">
        <v>5</v>
      </c>
      <c r="BY56" s="7">
        <f>SUM(BR56:BX56)</f>
        <v>19</v>
      </c>
      <c r="BZ56" s="7">
        <f>100*BY56/21</f>
        <v>90.47619047619048</v>
      </c>
      <c r="CA56" s="7">
        <f>BP56+BY56</f>
        <v>19</v>
      </c>
      <c r="CB56" s="7">
        <f>100*CA56/31</f>
        <v>61.29032258064516</v>
      </c>
      <c r="CC56" s="7"/>
      <c r="CD56" s="7"/>
      <c r="CE56" s="7">
        <v>9</v>
      </c>
      <c r="CF56" s="7">
        <v>0</v>
      </c>
      <c r="CG56" s="7">
        <v>4</v>
      </c>
      <c r="CH56" s="7">
        <v>2</v>
      </c>
      <c r="CI56" s="7">
        <v>3</v>
      </c>
      <c r="CJ56" s="7">
        <v>2</v>
      </c>
      <c r="CK56" s="7">
        <v>5</v>
      </c>
      <c r="CL56" s="7">
        <f>SUM(CF56:CK56)</f>
        <v>16</v>
      </c>
      <c r="CM56" s="7">
        <f>100*CL56/19</f>
        <v>84.21052631578948</v>
      </c>
      <c r="CN56" s="7">
        <f>CE56+CL56</f>
        <v>25</v>
      </c>
      <c r="CO56" s="7">
        <f>100*CN56/29</f>
        <v>86.20689655172414</v>
      </c>
    </row>
    <row r="57" spans="1:93" ht="15">
      <c r="A57" s="7"/>
      <c r="B57" s="7" t="s">
        <v>95</v>
      </c>
      <c r="C57" s="7" t="s">
        <v>71</v>
      </c>
      <c r="D57" s="13" t="s">
        <v>180</v>
      </c>
      <c r="E57" s="9">
        <f>F57/6</f>
        <v>72.48757590249512</v>
      </c>
      <c r="F57" s="7">
        <f>T57+AI57+AX57+BM57+CB57+CO57</f>
        <v>434.92545541497077</v>
      </c>
      <c r="G57" s="12" t="s">
        <v>154</v>
      </c>
      <c r="H57" s="14" t="s">
        <v>23</v>
      </c>
      <c r="I57" s="7" t="s">
        <v>16</v>
      </c>
      <c r="J57" s="7">
        <v>0</v>
      </c>
      <c r="K57" s="7">
        <v>0</v>
      </c>
      <c r="L57" s="7">
        <v>2</v>
      </c>
      <c r="M57" s="7">
        <v>3</v>
      </c>
      <c r="N57" s="7">
        <v>2</v>
      </c>
      <c r="O57" s="7">
        <v>2</v>
      </c>
      <c r="P57" s="7">
        <v>3</v>
      </c>
      <c r="Q57" s="7">
        <f>SUM(J57:P57)</f>
        <v>12</v>
      </c>
      <c r="R57" s="7">
        <f>100*Q57/24</f>
        <v>50</v>
      </c>
      <c r="S57" s="7">
        <f>H57+Q57</f>
        <v>22</v>
      </c>
      <c r="T57" s="7">
        <f>100*S57/34</f>
        <v>64.70588235294117</v>
      </c>
      <c r="U57" s="12"/>
      <c r="V57" s="12" t="s">
        <v>154</v>
      </c>
      <c r="W57" s="12" t="s">
        <v>23</v>
      </c>
      <c r="X57" s="7" t="s">
        <v>16</v>
      </c>
      <c r="Y57" s="7">
        <v>0</v>
      </c>
      <c r="Z57" s="7">
        <v>2</v>
      </c>
      <c r="AA57" s="7">
        <v>3</v>
      </c>
      <c r="AB57" s="7">
        <v>4</v>
      </c>
      <c r="AC57" s="7">
        <v>6</v>
      </c>
      <c r="AD57" s="7">
        <v>4</v>
      </c>
      <c r="AE57" s="7">
        <v>4</v>
      </c>
      <c r="AF57" s="7">
        <f>SUM(Y57:AE57)</f>
        <v>23</v>
      </c>
      <c r="AG57" s="7">
        <f>100*AF57/29</f>
        <v>79.3103448275862</v>
      </c>
      <c r="AH57" s="7">
        <f>W57+AF57</f>
        <v>33</v>
      </c>
      <c r="AI57" s="7">
        <f>100*AH57/39</f>
        <v>84.61538461538461</v>
      </c>
      <c r="AJ57" s="12"/>
      <c r="AK57" s="12" t="s">
        <v>154</v>
      </c>
      <c r="AL57" s="12" t="s">
        <v>23</v>
      </c>
      <c r="AM57" s="7" t="s">
        <v>16</v>
      </c>
      <c r="AN57" s="7">
        <v>2</v>
      </c>
      <c r="AO57" s="7">
        <v>3</v>
      </c>
      <c r="AP57" s="7">
        <v>3</v>
      </c>
      <c r="AQ57" s="7">
        <v>0</v>
      </c>
      <c r="AR57" s="7">
        <v>3</v>
      </c>
      <c r="AS57" s="7">
        <v>2</v>
      </c>
      <c r="AT57" s="7">
        <v>4</v>
      </c>
      <c r="AU57" s="7">
        <f>SUM(AN57:AT57)</f>
        <v>17</v>
      </c>
      <c r="AV57" s="7">
        <f>100*AU57/25</f>
        <v>68</v>
      </c>
      <c r="AW57" s="7">
        <f>AL57+AU57</f>
        <v>27</v>
      </c>
      <c r="AX57" s="7">
        <f>100*AW57/35</f>
        <v>77.14285714285714</v>
      </c>
      <c r="AY57" s="7"/>
      <c r="AZ57" s="7" t="s">
        <v>154</v>
      </c>
      <c r="BA57" s="7">
        <v>10</v>
      </c>
      <c r="BB57" s="7" t="s">
        <v>16</v>
      </c>
      <c r="BC57" s="7">
        <v>0</v>
      </c>
      <c r="BD57" s="7">
        <v>3</v>
      </c>
      <c r="BE57" s="7">
        <v>0</v>
      </c>
      <c r="BF57" s="7">
        <v>0</v>
      </c>
      <c r="BG57" s="7">
        <v>2</v>
      </c>
      <c r="BH57" s="7">
        <v>5</v>
      </c>
      <c r="BI57" s="7">
        <v>5</v>
      </c>
      <c r="BJ57" s="7">
        <f>SUM(BC57:BI57)</f>
        <v>15</v>
      </c>
      <c r="BK57" s="7">
        <f>100*BJ57/28</f>
        <v>53.57142857142857</v>
      </c>
      <c r="BL57" s="7">
        <f>BA57+BJ57</f>
        <v>25</v>
      </c>
      <c r="BM57" s="7">
        <f>100*BL57/38</f>
        <v>65.78947368421052</v>
      </c>
      <c r="BN57" s="7"/>
      <c r="BO57" s="11"/>
      <c r="BP57" s="13" t="s">
        <v>27</v>
      </c>
      <c r="BQ57" s="7" t="s">
        <v>16</v>
      </c>
      <c r="BR57" s="7">
        <v>2</v>
      </c>
      <c r="BS57" s="7">
        <v>3</v>
      </c>
      <c r="BT57" s="7">
        <v>2</v>
      </c>
      <c r="BU57" s="7">
        <v>2</v>
      </c>
      <c r="BV57" s="7">
        <v>3</v>
      </c>
      <c r="BW57" s="7">
        <v>2</v>
      </c>
      <c r="BX57" s="7">
        <v>0</v>
      </c>
      <c r="BY57" s="7">
        <f>SUM(BR57:BX57)</f>
        <v>14</v>
      </c>
      <c r="BZ57" s="7">
        <f>100*BY57/21</f>
        <v>66.66666666666667</v>
      </c>
      <c r="CA57" s="7">
        <f>BP57+BY57</f>
        <v>21.78</v>
      </c>
      <c r="CB57" s="7">
        <f>100*CA57/31</f>
        <v>70.25806451612904</v>
      </c>
      <c r="CC57" s="7"/>
      <c r="CD57" s="7"/>
      <c r="CE57" s="7">
        <v>9</v>
      </c>
      <c r="CF57" s="7">
        <v>2</v>
      </c>
      <c r="CG57" s="7">
        <v>0</v>
      </c>
      <c r="CH57" s="7">
        <v>2</v>
      </c>
      <c r="CI57" s="7">
        <v>2</v>
      </c>
      <c r="CJ57" s="7">
        <v>2</v>
      </c>
      <c r="CK57" s="7">
        <v>4</v>
      </c>
      <c r="CL57" s="7">
        <f>SUM(CF57:CK57)</f>
        <v>12</v>
      </c>
      <c r="CM57" s="7">
        <f>100*CL57/19</f>
        <v>63.1578947368421</v>
      </c>
      <c r="CN57" s="7">
        <f>CE57+CL57</f>
        <v>21</v>
      </c>
      <c r="CO57" s="7">
        <f>100*CN57/29</f>
        <v>72.41379310344827</v>
      </c>
    </row>
    <row r="58" spans="1:93" ht="15">
      <c r="A58" s="7"/>
      <c r="B58" s="7" t="s">
        <v>96</v>
      </c>
      <c r="C58" s="7" t="s">
        <v>97</v>
      </c>
      <c r="D58" s="13" t="s">
        <v>180</v>
      </c>
      <c r="E58" s="9">
        <f>F58/6</f>
        <v>42.49276246130336</v>
      </c>
      <c r="F58" s="7">
        <f>T58+AI58+AX58+BM58+CB58+CO58</f>
        <v>254.95657476782014</v>
      </c>
      <c r="G58" s="12" t="s">
        <v>18</v>
      </c>
      <c r="H58" s="14"/>
      <c r="I58" s="7" t="s">
        <v>16</v>
      </c>
      <c r="J58" s="7">
        <v>3</v>
      </c>
      <c r="K58" s="7">
        <v>2</v>
      </c>
      <c r="L58" s="7">
        <v>2</v>
      </c>
      <c r="M58" s="7">
        <v>3</v>
      </c>
      <c r="N58" s="7">
        <v>4</v>
      </c>
      <c r="O58" s="7">
        <v>2</v>
      </c>
      <c r="P58" s="7">
        <v>2</v>
      </c>
      <c r="Q58" s="7">
        <f>SUM(J58:P58)</f>
        <v>18</v>
      </c>
      <c r="R58" s="7">
        <f>100*Q58/24</f>
        <v>75</v>
      </c>
      <c r="S58" s="7">
        <f>H58+Q58</f>
        <v>18</v>
      </c>
      <c r="T58" s="7">
        <f>100*S58/34</f>
        <v>52.94117647058823</v>
      </c>
      <c r="U58" s="12"/>
      <c r="V58" s="12" t="s">
        <v>18</v>
      </c>
      <c r="W58" s="12"/>
      <c r="X58" s="7" t="s">
        <v>16</v>
      </c>
      <c r="Y58" s="7">
        <v>3</v>
      </c>
      <c r="Z58" s="7">
        <v>2</v>
      </c>
      <c r="AA58" s="7">
        <v>6</v>
      </c>
      <c r="AB58" s="7">
        <v>4</v>
      </c>
      <c r="AC58" s="7">
        <v>6</v>
      </c>
      <c r="AD58" s="7">
        <v>0</v>
      </c>
      <c r="AE58" s="7">
        <v>1</v>
      </c>
      <c r="AF58" s="7">
        <f>SUM(Y58:AE58)</f>
        <v>22</v>
      </c>
      <c r="AG58" s="7">
        <f>100*AF58/29</f>
        <v>75.86206896551724</v>
      </c>
      <c r="AH58" s="7">
        <f>W58+AF58</f>
        <v>22</v>
      </c>
      <c r="AI58" s="7">
        <f>100*AH58/39</f>
        <v>56.41025641025641</v>
      </c>
      <c r="AJ58" s="12"/>
      <c r="AK58" s="12" t="s">
        <v>18</v>
      </c>
      <c r="AL58" s="12" t="s">
        <v>33</v>
      </c>
      <c r="AM58" s="7" t="s">
        <v>16</v>
      </c>
      <c r="AN58" s="7">
        <v>1</v>
      </c>
      <c r="AO58" s="7">
        <v>1</v>
      </c>
      <c r="AP58" s="7">
        <v>3</v>
      </c>
      <c r="AQ58" s="7">
        <v>3</v>
      </c>
      <c r="AR58" s="7">
        <v>3</v>
      </c>
      <c r="AS58" s="7">
        <v>0</v>
      </c>
      <c r="AT58" s="7">
        <v>0</v>
      </c>
      <c r="AU58" s="7">
        <f>SUM(AN58:AT58)</f>
        <v>11</v>
      </c>
      <c r="AV58" s="7">
        <f>100*AU58/25</f>
        <v>44</v>
      </c>
      <c r="AW58" s="7">
        <f>AL58+AU58</f>
        <v>11</v>
      </c>
      <c r="AX58" s="7">
        <f>100*AW58/35</f>
        <v>31.428571428571427</v>
      </c>
      <c r="AY58" s="7"/>
      <c r="AZ58" s="7" t="s">
        <v>18</v>
      </c>
      <c r="BA58" s="7">
        <v>0</v>
      </c>
      <c r="BB58" s="7" t="s">
        <v>16</v>
      </c>
      <c r="BC58" s="7">
        <v>3</v>
      </c>
      <c r="BD58" s="7">
        <v>3</v>
      </c>
      <c r="BE58" s="7">
        <v>3</v>
      </c>
      <c r="BF58" s="7">
        <v>4</v>
      </c>
      <c r="BG58" s="7">
        <v>4</v>
      </c>
      <c r="BH58" s="7">
        <v>3</v>
      </c>
      <c r="BI58" s="7">
        <v>5</v>
      </c>
      <c r="BJ58" s="7">
        <f>SUM(BC58:BI58)</f>
        <v>25</v>
      </c>
      <c r="BK58" s="7">
        <f>100*BJ58/28</f>
        <v>89.28571428571429</v>
      </c>
      <c r="BL58" s="7">
        <f>BA58+BJ58</f>
        <v>25</v>
      </c>
      <c r="BM58" s="7">
        <f>100*BL58/38</f>
        <v>65.78947368421052</v>
      </c>
      <c r="BN58" s="7"/>
      <c r="BO58" s="11" t="s">
        <v>18</v>
      </c>
      <c r="BP58" s="13" t="s">
        <v>33</v>
      </c>
      <c r="BQ58" s="7" t="s">
        <v>16</v>
      </c>
      <c r="BR58" s="7">
        <v>2</v>
      </c>
      <c r="BS58" s="7">
        <v>3</v>
      </c>
      <c r="BT58" s="7">
        <v>2</v>
      </c>
      <c r="BU58" s="7">
        <v>2</v>
      </c>
      <c r="BV58" s="7">
        <v>3</v>
      </c>
      <c r="BW58" s="7">
        <v>0</v>
      </c>
      <c r="BX58" s="7">
        <v>3</v>
      </c>
      <c r="BY58" s="7">
        <f>SUM(BR58:BX58)</f>
        <v>15</v>
      </c>
      <c r="BZ58" s="7">
        <f>100*BY58/21</f>
        <v>71.42857142857143</v>
      </c>
      <c r="CA58" s="7">
        <f>BP58+BY58</f>
        <v>15</v>
      </c>
      <c r="CB58" s="7">
        <f>100*CA58/31</f>
        <v>48.38709677419355</v>
      </c>
      <c r="CC58" s="7"/>
      <c r="CD58" s="7" t="s">
        <v>18</v>
      </c>
      <c r="CE58" s="7">
        <v>0</v>
      </c>
      <c r="CF58" s="7" t="s">
        <v>18</v>
      </c>
      <c r="CG58" s="7"/>
      <c r="CH58" s="7"/>
      <c r="CI58" s="7"/>
      <c r="CJ58" s="7"/>
      <c r="CK58" s="7"/>
      <c r="CL58" s="7">
        <f>SUM(CF58:CK58)</f>
        <v>0</v>
      </c>
      <c r="CM58" s="7">
        <f>100*CL58/19</f>
        <v>0</v>
      </c>
      <c r="CN58" s="7" t="s">
        <v>18</v>
      </c>
      <c r="CO58" s="7">
        <v>0</v>
      </c>
    </row>
    <row r="59" spans="1:93" ht="15">
      <c r="A59" s="7"/>
      <c r="B59" s="7" t="s">
        <v>98</v>
      </c>
      <c r="C59" s="7" t="s">
        <v>20</v>
      </c>
      <c r="D59" s="13" t="s">
        <v>180</v>
      </c>
      <c r="E59" s="9">
        <f>F59/6</f>
        <v>78.51930529552035</v>
      </c>
      <c r="F59" s="7">
        <f>T59+AI59+AX59+BM59+CB59+CO59</f>
        <v>471.1158317731221</v>
      </c>
      <c r="G59" s="12" t="s">
        <v>154</v>
      </c>
      <c r="H59" s="15" t="s">
        <v>23</v>
      </c>
      <c r="I59" s="7" t="s">
        <v>16</v>
      </c>
      <c r="J59" s="7">
        <v>0</v>
      </c>
      <c r="K59" s="7">
        <v>1</v>
      </c>
      <c r="L59" s="7">
        <v>3</v>
      </c>
      <c r="M59" s="7">
        <v>0</v>
      </c>
      <c r="N59" s="7">
        <v>3</v>
      </c>
      <c r="O59" s="7">
        <v>4</v>
      </c>
      <c r="P59" s="7">
        <v>3</v>
      </c>
      <c r="Q59" s="7">
        <f>SUM(J59:P59)</f>
        <v>14</v>
      </c>
      <c r="R59" s="7">
        <f>100*Q59/24</f>
        <v>58.333333333333336</v>
      </c>
      <c r="S59" s="7">
        <f>H59+Q59</f>
        <v>24</v>
      </c>
      <c r="T59" s="7">
        <f>100*S59/34</f>
        <v>70.58823529411765</v>
      </c>
      <c r="U59" s="12"/>
      <c r="V59" s="12" t="s">
        <v>154</v>
      </c>
      <c r="W59" s="12" t="s">
        <v>157</v>
      </c>
      <c r="X59" s="7" t="s">
        <v>16</v>
      </c>
      <c r="Y59" s="7">
        <v>3</v>
      </c>
      <c r="Z59" s="7">
        <v>2</v>
      </c>
      <c r="AA59" s="7">
        <v>2</v>
      </c>
      <c r="AB59" s="7">
        <v>4</v>
      </c>
      <c r="AC59" s="7">
        <v>6</v>
      </c>
      <c r="AD59" s="7">
        <v>4</v>
      </c>
      <c r="AE59" s="7">
        <v>2</v>
      </c>
      <c r="AF59" s="7">
        <f>SUM(Y59:AE59)</f>
        <v>23</v>
      </c>
      <c r="AG59" s="7">
        <f>100*AF59/29</f>
        <v>79.3103448275862</v>
      </c>
      <c r="AH59" s="7">
        <f>W59+AF59</f>
        <v>31.75</v>
      </c>
      <c r="AI59" s="7">
        <f>100*AH59/39</f>
        <v>81.41025641025641</v>
      </c>
      <c r="AJ59" s="12"/>
      <c r="AK59" s="12" t="s">
        <v>18</v>
      </c>
      <c r="AL59" s="12" t="s">
        <v>33</v>
      </c>
      <c r="AM59" s="7" t="s">
        <v>16</v>
      </c>
      <c r="AN59" s="7">
        <v>1</v>
      </c>
      <c r="AO59" s="7">
        <v>3</v>
      </c>
      <c r="AP59" s="7">
        <v>3</v>
      </c>
      <c r="AQ59" s="7">
        <v>3</v>
      </c>
      <c r="AR59" s="7">
        <v>2</v>
      </c>
      <c r="AS59" s="7">
        <v>2</v>
      </c>
      <c r="AT59" s="7">
        <v>5</v>
      </c>
      <c r="AU59" s="7">
        <f>SUM(AN59:AT59)</f>
        <v>19</v>
      </c>
      <c r="AV59" s="7">
        <f>100*AU59/25</f>
        <v>76</v>
      </c>
      <c r="AW59" s="7">
        <f>AL59+AU59</f>
        <v>19</v>
      </c>
      <c r="AX59" s="7">
        <f>100*AW59/35</f>
        <v>54.285714285714285</v>
      </c>
      <c r="AY59" s="7"/>
      <c r="AZ59" s="7" t="s">
        <v>154</v>
      </c>
      <c r="BA59" s="7">
        <v>10</v>
      </c>
      <c r="BB59" s="7" t="s">
        <v>16</v>
      </c>
      <c r="BC59" s="7">
        <v>3</v>
      </c>
      <c r="BD59" s="7">
        <v>3</v>
      </c>
      <c r="BE59" s="7">
        <v>1</v>
      </c>
      <c r="BF59" s="7">
        <v>4</v>
      </c>
      <c r="BG59" s="7">
        <v>4</v>
      </c>
      <c r="BH59" s="7">
        <v>5</v>
      </c>
      <c r="BI59" s="7">
        <v>5</v>
      </c>
      <c r="BJ59" s="7">
        <f>SUM(BC59:BI59)</f>
        <v>25</v>
      </c>
      <c r="BK59" s="7">
        <f>100*BJ59/28</f>
        <v>89.28571428571429</v>
      </c>
      <c r="BL59" s="7">
        <f>BA59+BJ59</f>
        <v>35</v>
      </c>
      <c r="BM59" s="7">
        <f>100*BL59/38</f>
        <v>92.10526315789474</v>
      </c>
      <c r="BN59" s="7"/>
      <c r="BO59" s="11"/>
      <c r="BP59" s="13" t="s">
        <v>30</v>
      </c>
      <c r="BQ59" s="7" t="s">
        <v>16</v>
      </c>
      <c r="BR59" s="7">
        <v>2</v>
      </c>
      <c r="BS59" s="7">
        <v>1</v>
      </c>
      <c r="BT59" s="7">
        <v>2</v>
      </c>
      <c r="BU59" s="7">
        <v>2</v>
      </c>
      <c r="BV59" s="7">
        <v>3</v>
      </c>
      <c r="BW59" s="7">
        <v>4</v>
      </c>
      <c r="BX59" s="7">
        <v>5</v>
      </c>
      <c r="BY59" s="7">
        <f>SUM(BR59:BX59)</f>
        <v>19</v>
      </c>
      <c r="BZ59" s="7">
        <f>100*BY59/21</f>
        <v>90.47619047619048</v>
      </c>
      <c r="CA59" s="7">
        <f>BP59+BY59</f>
        <v>27.89</v>
      </c>
      <c r="CB59" s="7">
        <f>100*CA59/31</f>
        <v>89.96774193548387</v>
      </c>
      <c r="CC59" s="7"/>
      <c r="CD59" s="7"/>
      <c r="CE59" s="7">
        <v>9</v>
      </c>
      <c r="CF59" s="7">
        <v>2</v>
      </c>
      <c r="CG59" s="7">
        <v>4</v>
      </c>
      <c r="CH59" s="7">
        <v>2</v>
      </c>
      <c r="CI59" s="7">
        <v>0</v>
      </c>
      <c r="CJ59" s="7">
        <v>2</v>
      </c>
      <c r="CK59" s="7">
        <v>5</v>
      </c>
      <c r="CL59" s="7">
        <f>SUM(CF59:CK59)</f>
        <v>15</v>
      </c>
      <c r="CM59" s="7">
        <f>100*CL59/19</f>
        <v>78.94736842105263</v>
      </c>
      <c r="CN59" s="7">
        <f>CE59+CL59</f>
        <v>24</v>
      </c>
      <c r="CO59" s="7">
        <f>100*CN59/29</f>
        <v>82.75862068965517</v>
      </c>
    </row>
    <row r="60" spans="1:93" ht="15">
      <c r="A60" s="7"/>
      <c r="B60" s="7" t="s">
        <v>99</v>
      </c>
      <c r="C60" s="7" t="s">
        <v>100</v>
      </c>
      <c r="D60" s="13" t="s">
        <v>180</v>
      </c>
      <c r="E60" s="9">
        <f>F60/6</f>
        <v>63.819571831470675</v>
      </c>
      <c r="F60" s="7">
        <f>T60+AI60+AX60+BM60+CB60+CO60</f>
        <v>382.91743098882404</v>
      </c>
      <c r="G60" s="12" t="s">
        <v>154</v>
      </c>
      <c r="H60" s="12" t="s">
        <v>23</v>
      </c>
      <c r="I60" s="7" t="s">
        <v>16</v>
      </c>
      <c r="J60" s="7">
        <v>0</v>
      </c>
      <c r="K60" s="7">
        <v>0</v>
      </c>
      <c r="L60" s="7">
        <v>3</v>
      </c>
      <c r="M60" s="7">
        <v>3</v>
      </c>
      <c r="N60" s="7">
        <v>3</v>
      </c>
      <c r="O60" s="7">
        <v>0</v>
      </c>
      <c r="P60" s="7">
        <v>0</v>
      </c>
      <c r="Q60" s="7">
        <f>SUM(J60:P60)</f>
        <v>9</v>
      </c>
      <c r="R60" s="7">
        <f>100*Q60/24</f>
        <v>37.5</v>
      </c>
      <c r="S60" s="7">
        <f>H60+Q60</f>
        <v>19</v>
      </c>
      <c r="T60" s="7">
        <f>100*S60/34</f>
        <v>55.88235294117647</v>
      </c>
      <c r="U60" s="12"/>
      <c r="V60" s="12" t="s">
        <v>154</v>
      </c>
      <c r="W60" s="12" t="s">
        <v>23</v>
      </c>
      <c r="X60" s="7" t="s">
        <v>16</v>
      </c>
      <c r="Y60" s="7">
        <v>1</v>
      </c>
      <c r="Z60" s="7">
        <v>0</v>
      </c>
      <c r="AA60" s="7">
        <v>0</v>
      </c>
      <c r="AB60" s="7">
        <v>4</v>
      </c>
      <c r="AC60" s="7">
        <v>0</v>
      </c>
      <c r="AD60" s="7">
        <v>2</v>
      </c>
      <c r="AE60" s="7">
        <v>4</v>
      </c>
      <c r="AF60" s="7">
        <f>SUM(Y60:AE60)</f>
        <v>11</v>
      </c>
      <c r="AG60" s="7">
        <f>100*AF60/29</f>
        <v>37.93103448275862</v>
      </c>
      <c r="AH60" s="7">
        <f>W60+AF60</f>
        <v>21</v>
      </c>
      <c r="AI60" s="7">
        <f>100*AH60/39</f>
        <v>53.84615384615385</v>
      </c>
      <c r="AJ60" s="12"/>
      <c r="AK60" s="12" t="s">
        <v>154</v>
      </c>
      <c r="AL60" s="12" t="s">
        <v>156</v>
      </c>
      <c r="AM60" s="7" t="s">
        <v>16</v>
      </c>
      <c r="AN60" s="7">
        <v>1</v>
      </c>
      <c r="AO60" s="7">
        <v>3</v>
      </c>
      <c r="AP60" s="7">
        <v>3</v>
      </c>
      <c r="AQ60" s="7">
        <v>3</v>
      </c>
      <c r="AR60" s="7">
        <v>3</v>
      </c>
      <c r="AS60" s="7">
        <v>3</v>
      </c>
      <c r="AT60" s="7">
        <v>0</v>
      </c>
      <c r="AU60" s="7">
        <f>SUM(AN60:AT60)</f>
        <v>16</v>
      </c>
      <c r="AV60" s="7">
        <f>100*AU60/25</f>
        <v>64</v>
      </c>
      <c r="AW60" s="7">
        <f>AL60+AU60</f>
        <v>24.33</v>
      </c>
      <c r="AX60" s="7">
        <f>100*AW60/35</f>
        <v>69.51428571428572</v>
      </c>
      <c r="AY60" s="7"/>
      <c r="AZ60" s="7" t="s">
        <v>154</v>
      </c>
      <c r="BA60" s="7">
        <v>6.67</v>
      </c>
      <c r="BB60" s="7" t="s">
        <v>16</v>
      </c>
      <c r="BC60" s="7">
        <v>0</v>
      </c>
      <c r="BD60" s="7">
        <v>0</v>
      </c>
      <c r="BE60" s="7">
        <v>3</v>
      </c>
      <c r="BF60" s="7">
        <v>4</v>
      </c>
      <c r="BG60" s="7">
        <v>4</v>
      </c>
      <c r="BH60" s="7">
        <v>0</v>
      </c>
      <c r="BI60" s="7">
        <v>0</v>
      </c>
      <c r="BJ60" s="7">
        <f>SUM(BC60:BI60)</f>
        <v>11</v>
      </c>
      <c r="BK60" s="7">
        <f>100*BJ60/28</f>
        <v>39.285714285714285</v>
      </c>
      <c r="BL60" s="7">
        <f>BA60+BJ60</f>
        <v>17.67</v>
      </c>
      <c r="BM60" s="7">
        <f>100*BL60/38</f>
        <v>46.50000000000001</v>
      </c>
      <c r="BN60" s="7"/>
      <c r="BO60" s="11"/>
      <c r="BP60" s="13" t="s">
        <v>23</v>
      </c>
      <c r="BQ60" s="7" t="s">
        <v>16</v>
      </c>
      <c r="BR60" s="7">
        <v>2</v>
      </c>
      <c r="BS60" s="7">
        <v>0</v>
      </c>
      <c r="BT60" s="7">
        <v>0</v>
      </c>
      <c r="BU60" s="7">
        <v>2</v>
      </c>
      <c r="BV60" s="7">
        <v>3</v>
      </c>
      <c r="BW60" s="7">
        <v>0</v>
      </c>
      <c r="BX60" s="7">
        <v>5</v>
      </c>
      <c r="BY60" s="7">
        <f>SUM(BR60:BX60)</f>
        <v>12</v>
      </c>
      <c r="BZ60" s="7">
        <f>100*BY60/21</f>
        <v>57.142857142857146</v>
      </c>
      <c r="CA60" s="7">
        <f>BP60+BY60</f>
        <v>22</v>
      </c>
      <c r="CB60" s="7">
        <f>100*CA60/31</f>
        <v>70.96774193548387</v>
      </c>
      <c r="CC60" s="7"/>
      <c r="CD60" s="7"/>
      <c r="CE60" s="7">
        <v>7</v>
      </c>
      <c r="CF60" s="7">
        <v>2</v>
      </c>
      <c r="CG60" s="7">
        <v>4</v>
      </c>
      <c r="CH60" s="7">
        <v>2</v>
      </c>
      <c r="CI60" s="7">
        <v>3</v>
      </c>
      <c r="CJ60" s="7">
        <v>2</v>
      </c>
      <c r="CK60" s="7">
        <v>5</v>
      </c>
      <c r="CL60" s="7">
        <f>SUM(CF60:CK60)</f>
        <v>18</v>
      </c>
      <c r="CM60" s="7">
        <f>100*CL60/19</f>
        <v>94.73684210526316</v>
      </c>
      <c r="CN60" s="7">
        <f>CE60+CL60</f>
        <v>25</v>
      </c>
      <c r="CO60" s="7">
        <f>100*CN60/29</f>
        <v>86.20689655172414</v>
      </c>
    </row>
    <row r="61" spans="1:93" ht="15">
      <c r="A61" s="7"/>
      <c r="B61" s="7" t="s">
        <v>101</v>
      </c>
      <c r="C61" s="7" t="s">
        <v>102</v>
      </c>
      <c r="D61" s="7" t="s">
        <v>173</v>
      </c>
      <c r="E61" s="9">
        <f>F61/6</f>
        <v>15.124397478680015</v>
      </c>
      <c r="F61" s="7">
        <f>T61+AI61+AX61+BM61+CB61+CO61</f>
        <v>90.74638487208009</v>
      </c>
      <c r="G61" s="12" t="s">
        <v>18</v>
      </c>
      <c r="H61" s="12"/>
      <c r="I61" s="7" t="s">
        <v>18</v>
      </c>
      <c r="J61" s="7"/>
      <c r="K61" s="7"/>
      <c r="L61" s="7"/>
      <c r="M61" s="7"/>
      <c r="N61" s="7"/>
      <c r="O61" s="7"/>
      <c r="P61" s="7"/>
      <c r="Q61" s="7">
        <f>SUM(J61:P61)</f>
        <v>0</v>
      </c>
      <c r="R61" s="7">
        <f>100*Q61/24</f>
        <v>0</v>
      </c>
      <c r="S61" s="7">
        <f>H61+Q61</f>
        <v>0</v>
      </c>
      <c r="T61" s="7">
        <f>100*S61/34</f>
        <v>0</v>
      </c>
      <c r="U61" s="12"/>
      <c r="V61" s="12" t="s">
        <v>18</v>
      </c>
      <c r="W61" s="12"/>
      <c r="X61" s="7" t="s">
        <v>18</v>
      </c>
      <c r="Y61" s="7"/>
      <c r="Z61" s="7"/>
      <c r="AA61" s="7"/>
      <c r="AB61" s="7"/>
      <c r="AC61" s="7"/>
      <c r="AD61" s="7"/>
      <c r="AE61" s="7"/>
      <c r="AF61" s="7">
        <f>SUM(Y61:AE61)</f>
        <v>0</v>
      </c>
      <c r="AG61" s="7">
        <f>100*AF61/29</f>
        <v>0</v>
      </c>
      <c r="AH61" s="7">
        <f>W61+AF61</f>
        <v>0</v>
      </c>
      <c r="AI61" s="7">
        <f>100*AH61/39</f>
        <v>0</v>
      </c>
      <c r="AJ61" s="12"/>
      <c r="AK61" s="12" t="s">
        <v>18</v>
      </c>
      <c r="AL61" s="12" t="s">
        <v>33</v>
      </c>
      <c r="AM61" s="7" t="s">
        <v>18</v>
      </c>
      <c r="AN61" s="7"/>
      <c r="AO61" s="7"/>
      <c r="AP61" s="7"/>
      <c r="AQ61" s="7"/>
      <c r="AR61" s="7"/>
      <c r="AS61" s="7"/>
      <c r="AT61" s="7"/>
      <c r="AU61" s="7">
        <f>SUM(AN61:AT61)</f>
        <v>0</v>
      </c>
      <c r="AV61" s="7">
        <f>100*AU61/25</f>
        <v>0</v>
      </c>
      <c r="AW61" s="7">
        <f>AL61+AU61</f>
        <v>0</v>
      </c>
      <c r="AX61" s="7">
        <f>100*AW61/35</f>
        <v>0</v>
      </c>
      <c r="AY61" s="7"/>
      <c r="AZ61" s="7" t="s">
        <v>18</v>
      </c>
      <c r="BA61" s="7">
        <v>0</v>
      </c>
      <c r="BB61" s="7" t="s">
        <v>18</v>
      </c>
      <c r="BC61" s="7"/>
      <c r="BD61" s="7"/>
      <c r="BE61" s="7"/>
      <c r="BF61" s="7"/>
      <c r="BG61" s="7"/>
      <c r="BH61" s="7"/>
      <c r="BI61" s="7"/>
      <c r="BJ61" s="7">
        <f>SUM(BC61:BI61)</f>
        <v>0</v>
      </c>
      <c r="BK61" s="7">
        <f>100*BJ61/28</f>
        <v>0</v>
      </c>
      <c r="BL61" s="7">
        <f>BA61+BJ61</f>
        <v>0</v>
      </c>
      <c r="BM61" s="7">
        <f>100*BL61/38</f>
        <v>0</v>
      </c>
      <c r="BN61" s="7"/>
      <c r="BO61" s="11"/>
      <c r="BP61" s="13" t="s">
        <v>30</v>
      </c>
      <c r="BQ61" s="7" t="s">
        <v>18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f>SUM(BR61:BX61)</f>
        <v>0</v>
      </c>
      <c r="BZ61" s="7">
        <f>100*BY61/21</f>
        <v>0</v>
      </c>
      <c r="CA61" s="7">
        <f>BP61+BY61</f>
        <v>8.89</v>
      </c>
      <c r="CB61" s="7">
        <f>100*CA61/31</f>
        <v>28.677419354838708</v>
      </c>
      <c r="CC61" s="7"/>
      <c r="CD61" s="7" t="s">
        <v>18</v>
      </c>
      <c r="CE61" s="7">
        <v>0</v>
      </c>
      <c r="CF61" s="7">
        <v>2</v>
      </c>
      <c r="CG61" s="7">
        <v>4</v>
      </c>
      <c r="CH61" s="7">
        <v>2</v>
      </c>
      <c r="CI61" s="7">
        <v>3</v>
      </c>
      <c r="CJ61" s="7">
        <v>2</v>
      </c>
      <c r="CK61" s="7">
        <v>5</v>
      </c>
      <c r="CL61" s="7">
        <f>SUM(CF61:CK61)</f>
        <v>18</v>
      </c>
      <c r="CM61" s="7">
        <f>100*CL61/19</f>
        <v>94.73684210526316</v>
      </c>
      <c r="CN61" s="7">
        <f>CE61+CL61</f>
        <v>18</v>
      </c>
      <c r="CO61" s="7">
        <f>100*CN61/29</f>
        <v>62.06896551724138</v>
      </c>
    </row>
    <row r="62" spans="1:93" ht="15">
      <c r="A62" s="7"/>
      <c r="B62" s="7" t="s">
        <v>103</v>
      </c>
      <c r="C62" s="7" t="s">
        <v>22</v>
      </c>
      <c r="D62" s="12" t="s">
        <v>170</v>
      </c>
      <c r="E62" s="9">
        <f>F62/6</f>
        <v>79.59745273546814</v>
      </c>
      <c r="F62" s="7">
        <f>T62+AI62+AX62+BM62+CB62+CO62</f>
        <v>477.58471641280886</v>
      </c>
      <c r="G62" s="12" t="s">
        <v>154</v>
      </c>
      <c r="H62" s="12" t="s">
        <v>23</v>
      </c>
      <c r="I62" s="7" t="s">
        <v>170</v>
      </c>
      <c r="J62" s="7">
        <v>0</v>
      </c>
      <c r="K62" s="7">
        <v>0</v>
      </c>
      <c r="L62" s="7">
        <v>2</v>
      </c>
      <c r="M62" s="7">
        <v>0</v>
      </c>
      <c r="N62" s="7">
        <v>4</v>
      </c>
      <c r="O62" s="7">
        <v>0</v>
      </c>
      <c r="P62" s="7">
        <v>4</v>
      </c>
      <c r="Q62" s="7">
        <f>SUM(J62:P62)</f>
        <v>10</v>
      </c>
      <c r="R62" s="7">
        <f>100*Q62/24</f>
        <v>41.666666666666664</v>
      </c>
      <c r="S62" s="7">
        <f>H62+Q62</f>
        <v>20</v>
      </c>
      <c r="T62" s="7">
        <f>100*S62/34</f>
        <v>58.8235294117647</v>
      </c>
      <c r="U62" s="12"/>
      <c r="V62" s="12" t="s">
        <v>154</v>
      </c>
      <c r="W62" s="12" t="s">
        <v>161</v>
      </c>
      <c r="X62" s="7" t="s">
        <v>170</v>
      </c>
      <c r="Y62" s="7">
        <v>0</v>
      </c>
      <c r="Z62" s="7">
        <v>2</v>
      </c>
      <c r="AA62" s="7">
        <v>4</v>
      </c>
      <c r="AB62" s="7">
        <v>0</v>
      </c>
      <c r="AC62" s="7">
        <v>6</v>
      </c>
      <c r="AD62" s="7">
        <v>4</v>
      </c>
      <c r="AE62" s="7">
        <v>4</v>
      </c>
      <c r="AF62" s="7">
        <f>SUM(Y62:AE62)</f>
        <v>20</v>
      </c>
      <c r="AG62" s="7">
        <f>100*AF62/29</f>
        <v>68.96551724137932</v>
      </c>
      <c r="AH62" s="7">
        <f>W62+AF62</f>
        <v>26.25</v>
      </c>
      <c r="AI62" s="7">
        <f>100*AH62/39</f>
        <v>67.3076923076923</v>
      </c>
      <c r="AJ62" s="12"/>
      <c r="AK62" s="12" t="s">
        <v>154</v>
      </c>
      <c r="AL62" s="12" t="s">
        <v>23</v>
      </c>
      <c r="AM62" s="7" t="s">
        <v>170</v>
      </c>
      <c r="AN62" s="7">
        <v>0</v>
      </c>
      <c r="AO62" s="7">
        <v>2</v>
      </c>
      <c r="AP62" s="7">
        <v>3</v>
      </c>
      <c r="AQ62" s="7">
        <v>2</v>
      </c>
      <c r="AR62" s="7">
        <v>4</v>
      </c>
      <c r="AS62" s="7">
        <v>2</v>
      </c>
      <c r="AT62" s="7">
        <v>4</v>
      </c>
      <c r="AU62" s="7">
        <f>SUM(AN62:AT62)</f>
        <v>17</v>
      </c>
      <c r="AV62" s="7">
        <f>100*AU62/25</f>
        <v>68</v>
      </c>
      <c r="AW62" s="7">
        <f>AL62+AU62</f>
        <v>27</v>
      </c>
      <c r="AX62" s="7">
        <f>100*AW62/35</f>
        <v>77.14285714285714</v>
      </c>
      <c r="AY62" s="7"/>
      <c r="AZ62" s="7" t="s">
        <v>154</v>
      </c>
      <c r="BA62" s="7">
        <v>10</v>
      </c>
      <c r="BB62" s="7" t="s">
        <v>170</v>
      </c>
      <c r="BC62" s="7">
        <v>3</v>
      </c>
      <c r="BD62" s="7">
        <v>1</v>
      </c>
      <c r="BE62" s="7">
        <v>3</v>
      </c>
      <c r="BF62" s="7">
        <v>2</v>
      </c>
      <c r="BG62" s="7">
        <v>4</v>
      </c>
      <c r="BH62" s="7">
        <v>4</v>
      </c>
      <c r="BI62" s="7">
        <v>5</v>
      </c>
      <c r="BJ62" s="7">
        <f>SUM(BC62:BI62)</f>
        <v>22</v>
      </c>
      <c r="BK62" s="7">
        <f>100*BJ62/28</f>
        <v>78.57142857142857</v>
      </c>
      <c r="BL62" s="7">
        <f>BA62+BJ62</f>
        <v>32</v>
      </c>
      <c r="BM62" s="7">
        <f>100*BL62/38</f>
        <v>84.21052631578948</v>
      </c>
      <c r="BN62" s="7"/>
      <c r="BO62" s="11"/>
      <c r="BP62" s="13" t="s">
        <v>23</v>
      </c>
      <c r="BQ62" s="7" t="s">
        <v>170</v>
      </c>
      <c r="BR62" s="7">
        <v>2</v>
      </c>
      <c r="BS62" s="7">
        <v>1</v>
      </c>
      <c r="BT62" s="7">
        <v>2</v>
      </c>
      <c r="BU62" s="7">
        <v>2</v>
      </c>
      <c r="BV62" s="7">
        <v>3</v>
      </c>
      <c r="BW62" s="7">
        <v>4</v>
      </c>
      <c r="BX62" s="7">
        <v>5</v>
      </c>
      <c r="BY62" s="7">
        <f>SUM(BR62:BX62)</f>
        <v>19</v>
      </c>
      <c r="BZ62" s="7">
        <f>100*BY62/21</f>
        <v>90.47619047619048</v>
      </c>
      <c r="CA62" s="7">
        <f>BP62+BY62</f>
        <v>29</v>
      </c>
      <c r="CB62" s="7">
        <f>100*CA62/31</f>
        <v>93.54838709677419</v>
      </c>
      <c r="CC62" s="7"/>
      <c r="CD62" s="7"/>
      <c r="CE62" s="7">
        <v>9</v>
      </c>
      <c r="CF62" s="7">
        <v>2</v>
      </c>
      <c r="CG62" s="7">
        <v>4</v>
      </c>
      <c r="CH62" s="7">
        <v>2</v>
      </c>
      <c r="CI62" s="7">
        <v>4</v>
      </c>
      <c r="CJ62" s="7">
        <v>2</v>
      </c>
      <c r="CK62" s="7">
        <v>5</v>
      </c>
      <c r="CL62" s="7">
        <f>SUM(CF62:CK62)</f>
        <v>19</v>
      </c>
      <c r="CM62" s="7">
        <f>100*CL62/19</f>
        <v>100</v>
      </c>
      <c r="CN62" s="7">
        <f>CE62+CL62</f>
        <v>28</v>
      </c>
      <c r="CO62" s="7">
        <f>100*CN62/29</f>
        <v>96.55172413793103</v>
      </c>
    </row>
    <row r="63" spans="1:93" ht="15">
      <c r="A63" s="7"/>
      <c r="B63" s="7" t="s">
        <v>103</v>
      </c>
      <c r="C63" s="7" t="s">
        <v>22</v>
      </c>
      <c r="D63" s="13" t="s">
        <v>171</v>
      </c>
      <c r="E63" s="9">
        <f>F63/6</f>
        <v>47.91689131909453</v>
      </c>
      <c r="F63" s="7">
        <f>T63+AI63+AX63+BM63+CB63+CO63</f>
        <v>287.5013479145672</v>
      </c>
      <c r="G63" s="12" t="s">
        <v>154</v>
      </c>
      <c r="H63" s="15" t="s">
        <v>23</v>
      </c>
      <c r="I63" s="7" t="s">
        <v>18</v>
      </c>
      <c r="J63" s="7"/>
      <c r="K63" s="7"/>
      <c r="L63" s="7"/>
      <c r="M63" s="7"/>
      <c r="N63" s="7"/>
      <c r="O63" s="7"/>
      <c r="P63" s="7"/>
      <c r="Q63" s="7">
        <f>SUM(J63:P63)</f>
        <v>0</v>
      </c>
      <c r="R63" s="7">
        <f>100*Q63/24</f>
        <v>0</v>
      </c>
      <c r="S63" s="7">
        <f>H63+Q63</f>
        <v>10</v>
      </c>
      <c r="T63" s="7">
        <f>100*S63/34</f>
        <v>29.41176470588235</v>
      </c>
      <c r="U63" s="12"/>
      <c r="V63" s="12" t="s">
        <v>154</v>
      </c>
      <c r="W63" s="12" t="s">
        <v>161</v>
      </c>
      <c r="X63" s="7" t="s">
        <v>18</v>
      </c>
      <c r="Y63" s="7"/>
      <c r="Z63" s="7"/>
      <c r="AA63" s="7"/>
      <c r="AB63" s="7"/>
      <c r="AC63" s="7"/>
      <c r="AD63" s="7"/>
      <c r="AE63" s="7"/>
      <c r="AF63" s="7">
        <f>SUM(Y63:AE63)</f>
        <v>0</v>
      </c>
      <c r="AG63" s="7">
        <f>100*AF63/29</f>
        <v>0</v>
      </c>
      <c r="AH63" s="7">
        <f>W63+AF63</f>
        <v>6.25</v>
      </c>
      <c r="AI63" s="7">
        <f>100*AH63/39</f>
        <v>16.025641025641026</v>
      </c>
      <c r="AJ63" s="12"/>
      <c r="AK63" s="12" t="s">
        <v>154</v>
      </c>
      <c r="AL63" s="12" t="s">
        <v>23</v>
      </c>
      <c r="AM63" s="7" t="s">
        <v>18</v>
      </c>
      <c r="AN63" s="7"/>
      <c r="AO63" s="7"/>
      <c r="AP63" s="7"/>
      <c r="AQ63" s="7"/>
      <c r="AR63" s="7"/>
      <c r="AS63" s="7"/>
      <c r="AT63" s="7"/>
      <c r="AU63" s="7">
        <f>SUM(AN63:AT63)</f>
        <v>0</v>
      </c>
      <c r="AV63" s="7">
        <f>100*AU63/25</f>
        <v>0</v>
      </c>
      <c r="AW63" s="7">
        <f>AL63+AU63</f>
        <v>10</v>
      </c>
      <c r="AX63" s="7">
        <f>100*AW63/35</f>
        <v>28.571428571428573</v>
      </c>
      <c r="AY63" s="7"/>
      <c r="AZ63" s="7" t="s">
        <v>154</v>
      </c>
      <c r="BA63" s="7">
        <v>10</v>
      </c>
      <c r="BB63" s="7" t="s">
        <v>18</v>
      </c>
      <c r="BC63" s="7"/>
      <c r="BD63" s="7"/>
      <c r="BE63" s="7"/>
      <c r="BF63" s="7"/>
      <c r="BG63" s="7"/>
      <c r="BH63" s="7"/>
      <c r="BI63" s="7"/>
      <c r="BJ63" s="7">
        <f>SUM(BC63:BI63)</f>
        <v>0</v>
      </c>
      <c r="BK63" s="7">
        <f>100*BJ63/28</f>
        <v>0</v>
      </c>
      <c r="BL63" s="7">
        <f>BA63+BJ63</f>
        <v>10</v>
      </c>
      <c r="BM63" s="7">
        <f>100*BL63/38</f>
        <v>26.31578947368421</v>
      </c>
      <c r="BN63" s="7"/>
      <c r="BO63" s="11"/>
      <c r="BP63" s="13" t="s">
        <v>23</v>
      </c>
      <c r="BQ63" s="7" t="s">
        <v>89</v>
      </c>
      <c r="BR63" s="7">
        <v>1</v>
      </c>
      <c r="BS63" s="7">
        <v>2</v>
      </c>
      <c r="BT63" s="7">
        <v>3</v>
      </c>
      <c r="BU63" s="7">
        <v>3</v>
      </c>
      <c r="BV63" s="7">
        <v>4</v>
      </c>
      <c r="BW63" s="7">
        <v>2</v>
      </c>
      <c r="BX63" s="7">
        <v>4</v>
      </c>
      <c r="BY63" s="7">
        <f>SUM(BR63:BX63)</f>
        <v>19</v>
      </c>
      <c r="BZ63" s="7">
        <f>100*BY63/22</f>
        <v>86.36363636363636</v>
      </c>
      <c r="CA63" s="7">
        <f>BP63+BY63</f>
        <v>29</v>
      </c>
      <c r="CB63" s="7">
        <f>100*CA63/32</f>
        <v>90.625</v>
      </c>
      <c r="CC63" s="7"/>
      <c r="CD63" s="7"/>
      <c r="CE63" s="7">
        <v>9</v>
      </c>
      <c r="CF63" s="7">
        <v>2</v>
      </c>
      <c r="CG63" s="7">
        <v>4</v>
      </c>
      <c r="CH63" s="7">
        <v>2</v>
      </c>
      <c r="CI63" s="7">
        <v>4</v>
      </c>
      <c r="CJ63" s="7">
        <v>2</v>
      </c>
      <c r="CK63" s="7">
        <v>5</v>
      </c>
      <c r="CL63" s="7">
        <f>SUM(CF63:CK63)</f>
        <v>19</v>
      </c>
      <c r="CM63" s="7">
        <f>100*CL63/19</f>
        <v>100</v>
      </c>
      <c r="CN63" s="7">
        <f>CE63+CL63</f>
        <v>28</v>
      </c>
      <c r="CO63" s="7">
        <f>100*CN63/29</f>
        <v>96.55172413793103</v>
      </c>
    </row>
    <row r="64" spans="1:93" ht="15">
      <c r="A64" s="7"/>
      <c r="B64" s="7" t="s">
        <v>103</v>
      </c>
      <c r="C64" s="7" t="s">
        <v>22</v>
      </c>
      <c r="D64" s="13" t="s">
        <v>178</v>
      </c>
      <c r="E64" s="9">
        <f>F64/6</f>
        <v>79.59745273546814</v>
      </c>
      <c r="F64" s="7">
        <f>T64+AI64+AX64+BM64+CB64+CO64</f>
        <v>477.58471641280886</v>
      </c>
      <c r="G64" s="12" t="s">
        <v>154</v>
      </c>
      <c r="H64" s="14" t="s">
        <v>23</v>
      </c>
      <c r="I64" s="7" t="s">
        <v>16</v>
      </c>
      <c r="J64" s="7">
        <v>0</v>
      </c>
      <c r="K64" s="7">
        <v>0</v>
      </c>
      <c r="L64" s="7">
        <v>2</v>
      </c>
      <c r="M64" s="7">
        <v>0</v>
      </c>
      <c r="N64" s="7">
        <v>4</v>
      </c>
      <c r="O64" s="7">
        <v>0</v>
      </c>
      <c r="P64" s="7">
        <v>4</v>
      </c>
      <c r="Q64" s="7">
        <f>SUM(J64:P64)</f>
        <v>10</v>
      </c>
      <c r="R64" s="7">
        <f>100*Q64/24</f>
        <v>41.666666666666664</v>
      </c>
      <c r="S64" s="7">
        <f>H64+Q64</f>
        <v>20</v>
      </c>
      <c r="T64" s="7">
        <f>100*S64/34</f>
        <v>58.8235294117647</v>
      </c>
      <c r="U64" s="12"/>
      <c r="V64" s="12" t="s">
        <v>154</v>
      </c>
      <c r="W64" s="12" t="s">
        <v>161</v>
      </c>
      <c r="X64" s="7" t="s">
        <v>16</v>
      </c>
      <c r="Y64" s="7">
        <v>0</v>
      </c>
      <c r="Z64" s="7">
        <v>2</v>
      </c>
      <c r="AA64" s="7">
        <v>4</v>
      </c>
      <c r="AB64" s="7">
        <v>0</v>
      </c>
      <c r="AC64" s="7">
        <v>6</v>
      </c>
      <c r="AD64" s="7">
        <v>4</v>
      </c>
      <c r="AE64" s="7">
        <v>4</v>
      </c>
      <c r="AF64" s="7">
        <f>SUM(Y64:AE64)</f>
        <v>20</v>
      </c>
      <c r="AG64" s="7">
        <f>100*AF64/29</f>
        <v>68.96551724137932</v>
      </c>
      <c r="AH64" s="7">
        <f>W64+AF64</f>
        <v>26.25</v>
      </c>
      <c r="AI64" s="7">
        <f>100*AH64/39</f>
        <v>67.3076923076923</v>
      </c>
      <c r="AJ64" s="12"/>
      <c r="AK64" s="12" t="s">
        <v>154</v>
      </c>
      <c r="AL64" s="12" t="s">
        <v>23</v>
      </c>
      <c r="AM64" s="7" t="s">
        <v>16</v>
      </c>
      <c r="AN64" s="7">
        <v>0</v>
      </c>
      <c r="AO64" s="7">
        <v>2</v>
      </c>
      <c r="AP64" s="7">
        <v>3</v>
      </c>
      <c r="AQ64" s="7">
        <v>2</v>
      </c>
      <c r="AR64" s="7">
        <v>4</v>
      </c>
      <c r="AS64" s="7">
        <v>2</v>
      </c>
      <c r="AT64" s="7">
        <v>4</v>
      </c>
      <c r="AU64" s="7">
        <f>SUM(AN64:AT64)</f>
        <v>17</v>
      </c>
      <c r="AV64" s="7">
        <f>100*AU64/25</f>
        <v>68</v>
      </c>
      <c r="AW64" s="7">
        <f>AL64+AU64</f>
        <v>27</v>
      </c>
      <c r="AX64" s="7">
        <f>100*AW64/35</f>
        <v>77.14285714285714</v>
      </c>
      <c r="AY64" s="7"/>
      <c r="AZ64" s="7" t="s">
        <v>154</v>
      </c>
      <c r="BA64" s="7">
        <v>10</v>
      </c>
      <c r="BB64" s="7" t="s">
        <v>16</v>
      </c>
      <c r="BC64" s="7">
        <v>3</v>
      </c>
      <c r="BD64" s="7">
        <v>1</v>
      </c>
      <c r="BE64" s="7">
        <v>3</v>
      </c>
      <c r="BF64" s="7">
        <v>2</v>
      </c>
      <c r="BG64" s="7">
        <v>4</v>
      </c>
      <c r="BH64" s="7">
        <v>4</v>
      </c>
      <c r="BI64" s="7">
        <v>5</v>
      </c>
      <c r="BJ64" s="7">
        <f>SUM(BC64:BI64)</f>
        <v>22</v>
      </c>
      <c r="BK64" s="7">
        <f>100*BJ64/28</f>
        <v>78.57142857142857</v>
      </c>
      <c r="BL64" s="7">
        <f>BA64+BJ64</f>
        <v>32</v>
      </c>
      <c r="BM64" s="7">
        <f>100*BL64/38</f>
        <v>84.21052631578948</v>
      </c>
      <c r="BN64" s="7"/>
      <c r="BO64" s="11"/>
      <c r="BP64" s="13" t="s">
        <v>23</v>
      </c>
      <c r="BQ64" s="7" t="s">
        <v>16</v>
      </c>
      <c r="BR64" s="7">
        <v>2</v>
      </c>
      <c r="BS64" s="7">
        <v>1</v>
      </c>
      <c r="BT64" s="7">
        <v>2</v>
      </c>
      <c r="BU64" s="7">
        <v>2</v>
      </c>
      <c r="BV64" s="7">
        <v>3</v>
      </c>
      <c r="BW64" s="7">
        <v>4</v>
      </c>
      <c r="BX64" s="7">
        <v>5</v>
      </c>
      <c r="BY64" s="7">
        <f>SUM(BR64:BX64)</f>
        <v>19</v>
      </c>
      <c r="BZ64" s="7">
        <f>100*BY64/21</f>
        <v>90.47619047619048</v>
      </c>
      <c r="CA64" s="7">
        <f>BP64+BY64</f>
        <v>29</v>
      </c>
      <c r="CB64" s="7">
        <f>100*CA64/31</f>
        <v>93.54838709677419</v>
      </c>
      <c r="CC64" s="7"/>
      <c r="CD64" s="7"/>
      <c r="CE64" s="7">
        <v>9</v>
      </c>
      <c r="CF64" s="7">
        <v>2</v>
      </c>
      <c r="CG64" s="7">
        <v>4</v>
      </c>
      <c r="CH64" s="7">
        <v>2</v>
      </c>
      <c r="CI64" s="7">
        <v>4</v>
      </c>
      <c r="CJ64" s="7">
        <v>2</v>
      </c>
      <c r="CK64" s="7">
        <v>5</v>
      </c>
      <c r="CL64" s="7">
        <f>SUM(CF64:CK64)</f>
        <v>19</v>
      </c>
      <c r="CM64" s="7">
        <f>100*CL64/19</f>
        <v>100</v>
      </c>
      <c r="CN64" s="7">
        <f>CE64+CL64</f>
        <v>28</v>
      </c>
      <c r="CO64" s="7">
        <f>100*CN64/29</f>
        <v>96.55172413793103</v>
      </c>
    </row>
    <row r="65" spans="1:93" ht="15">
      <c r="A65" s="7"/>
      <c r="B65" s="7" t="s">
        <v>104</v>
      </c>
      <c r="C65" s="7" t="s">
        <v>20</v>
      </c>
      <c r="D65" s="13" t="s">
        <v>180</v>
      </c>
      <c r="E65" s="9">
        <f>F65/6</f>
        <v>86.02106936995547</v>
      </c>
      <c r="F65" s="7">
        <f>T65+AI65+AX65+BM65+CB65+CO65</f>
        <v>516.1264162197328</v>
      </c>
      <c r="G65" s="12" t="s">
        <v>154</v>
      </c>
      <c r="H65" s="15" t="s">
        <v>23</v>
      </c>
      <c r="I65" s="7" t="s">
        <v>16</v>
      </c>
      <c r="J65" s="7">
        <v>0</v>
      </c>
      <c r="K65" s="7">
        <v>0</v>
      </c>
      <c r="L65" s="7">
        <v>2</v>
      </c>
      <c r="M65" s="7">
        <v>3</v>
      </c>
      <c r="N65" s="7">
        <v>4</v>
      </c>
      <c r="O65" s="7">
        <v>4</v>
      </c>
      <c r="P65" s="7">
        <v>3</v>
      </c>
      <c r="Q65" s="7">
        <f>SUM(J65:P65)</f>
        <v>16</v>
      </c>
      <c r="R65" s="7">
        <f>100*Q65/24</f>
        <v>66.66666666666667</v>
      </c>
      <c r="S65" s="7">
        <f>H65+Q65</f>
        <v>26</v>
      </c>
      <c r="T65" s="7">
        <f>100*S65/34</f>
        <v>76.47058823529412</v>
      </c>
      <c r="U65" s="12"/>
      <c r="V65" s="12" t="s">
        <v>154</v>
      </c>
      <c r="W65" s="12" t="s">
        <v>23</v>
      </c>
      <c r="X65" s="7" t="s">
        <v>16</v>
      </c>
      <c r="Y65" s="7">
        <v>3</v>
      </c>
      <c r="Z65" s="7">
        <v>2</v>
      </c>
      <c r="AA65" s="7">
        <v>6</v>
      </c>
      <c r="AB65" s="7">
        <v>0</v>
      </c>
      <c r="AC65" s="7">
        <v>0</v>
      </c>
      <c r="AD65" s="7">
        <v>2</v>
      </c>
      <c r="AE65" s="7">
        <v>4</v>
      </c>
      <c r="AF65" s="7">
        <f>SUM(Y65:AE65)</f>
        <v>17</v>
      </c>
      <c r="AG65" s="7">
        <f>100*AF65/29</f>
        <v>58.62068965517241</v>
      </c>
      <c r="AH65" s="7">
        <f>W65+AF65</f>
        <v>27</v>
      </c>
      <c r="AI65" s="7">
        <f>100*AH65/39</f>
        <v>69.23076923076923</v>
      </c>
      <c r="AJ65" s="12"/>
      <c r="AK65" s="12" t="s">
        <v>154</v>
      </c>
      <c r="AL65" s="12" t="s">
        <v>23</v>
      </c>
      <c r="AM65" s="7" t="s">
        <v>16</v>
      </c>
      <c r="AN65" s="7">
        <v>2</v>
      </c>
      <c r="AO65" s="7">
        <v>3</v>
      </c>
      <c r="AP65" s="7">
        <v>3</v>
      </c>
      <c r="AQ65" s="7">
        <v>3</v>
      </c>
      <c r="AR65" s="7">
        <v>3</v>
      </c>
      <c r="AS65" s="7">
        <v>3</v>
      </c>
      <c r="AT65" s="7">
        <v>5</v>
      </c>
      <c r="AU65" s="7">
        <f>SUM(AN65:AT65)</f>
        <v>22</v>
      </c>
      <c r="AV65" s="7">
        <f>100*AU65/25</f>
        <v>88</v>
      </c>
      <c r="AW65" s="7">
        <f>AL65+AU65</f>
        <v>32</v>
      </c>
      <c r="AX65" s="7">
        <f>100*AW65/35</f>
        <v>91.42857142857143</v>
      </c>
      <c r="AY65" s="7"/>
      <c r="AZ65" s="7" t="s">
        <v>154</v>
      </c>
      <c r="BA65" s="7">
        <v>10</v>
      </c>
      <c r="BB65" s="7" t="s">
        <v>16</v>
      </c>
      <c r="BC65" s="7">
        <v>1</v>
      </c>
      <c r="BD65" s="7">
        <v>3</v>
      </c>
      <c r="BE65" s="7">
        <v>1</v>
      </c>
      <c r="BF65" s="7">
        <v>4</v>
      </c>
      <c r="BG65" s="7">
        <v>4</v>
      </c>
      <c r="BH65" s="7">
        <v>6</v>
      </c>
      <c r="BI65" s="7">
        <v>5</v>
      </c>
      <c r="BJ65" s="7">
        <f>SUM(BC65:BI65)</f>
        <v>24</v>
      </c>
      <c r="BK65" s="7">
        <f>100*BJ65/28</f>
        <v>85.71428571428571</v>
      </c>
      <c r="BL65" s="7">
        <f>BA65+BJ65</f>
        <v>34</v>
      </c>
      <c r="BM65" s="7">
        <f>100*BL65/38</f>
        <v>89.47368421052632</v>
      </c>
      <c r="BN65" s="7"/>
      <c r="BO65" s="11"/>
      <c r="BP65" s="13" t="s">
        <v>30</v>
      </c>
      <c r="BQ65" s="7" t="s">
        <v>16</v>
      </c>
      <c r="BR65" s="7">
        <v>2</v>
      </c>
      <c r="BS65" s="7">
        <v>3</v>
      </c>
      <c r="BT65" s="7">
        <v>2</v>
      </c>
      <c r="BU65" s="7">
        <v>2</v>
      </c>
      <c r="BV65" s="7">
        <v>3</v>
      </c>
      <c r="BW65" s="7">
        <v>4</v>
      </c>
      <c r="BX65" s="7">
        <v>5</v>
      </c>
      <c r="BY65" s="7">
        <f>SUM(BR65:BX65)</f>
        <v>21</v>
      </c>
      <c r="BZ65" s="7">
        <f>100*BY65/21</f>
        <v>100</v>
      </c>
      <c r="CA65" s="7">
        <f>BP65+BY65</f>
        <v>29.89</v>
      </c>
      <c r="CB65" s="7">
        <f>100*CA65/31</f>
        <v>96.41935483870968</v>
      </c>
      <c r="CC65" s="7"/>
      <c r="CD65" s="7"/>
      <c r="CE65" s="7">
        <v>9</v>
      </c>
      <c r="CF65" s="7">
        <v>2</v>
      </c>
      <c r="CG65" s="7">
        <v>4</v>
      </c>
      <c r="CH65" s="7">
        <v>2</v>
      </c>
      <c r="CI65" s="7">
        <v>3</v>
      </c>
      <c r="CJ65" s="7">
        <v>2</v>
      </c>
      <c r="CK65" s="7">
        <v>5</v>
      </c>
      <c r="CL65" s="7">
        <f>SUM(CF65:CK65)</f>
        <v>18</v>
      </c>
      <c r="CM65" s="7">
        <f>100*CL65/19</f>
        <v>94.73684210526316</v>
      </c>
      <c r="CN65" s="7">
        <f>CE65+CL65</f>
        <v>27</v>
      </c>
      <c r="CO65" s="7">
        <f>100*CN65/29</f>
        <v>93.10344827586206</v>
      </c>
    </row>
    <row r="66" spans="1:93" ht="15">
      <c r="A66" s="7"/>
      <c r="B66" s="7" t="s">
        <v>105</v>
      </c>
      <c r="C66" s="7" t="s">
        <v>106</v>
      </c>
      <c r="D66" s="13" t="s">
        <v>180</v>
      </c>
      <c r="E66" s="9">
        <f>F66/6</f>
        <v>52.670163150667804</v>
      </c>
      <c r="F66" s="7">
        <f>T66+AI66+AX66+BM66+CB66+CO66</f>
        <v>316.0209789040068</v>
      </c>
      <c r="G66" s="12" t="s">
        <v>18</v>
      </c>
      <c r="H66" s="14"/>
      <c r="I66" s="7" t="s">
        <v>18</v>
      </c>
      <c r="J66" s="7"/>
      <c r="K66" s="7"/>
      <c r="L66" s="7"/>
      <c r="M66" s="7"/>
      <c r="N66" s="7"/>
      <c r="O66" s="7"/>
      <c r="P66" s="7"/>
      <c r="Q66" s="7">
        <f>SUM(J66:P66)</f>
        <v>0</v>
      </c>
      <c r="R66" s="7">
        <f>100*Q66/24</f>
        <v>0</v>
      </c>
      <c r="S66" s="7">
        <f>H66+Q66</f>
        <v>0</v>
      </c>
      <c r="T66" s="7">
        <f>100*S66/34</f>
        <v>0</v>
      </c>
      <c r="U66" s="12"/>
      <c r="V66" s="12" t="s">
        <v>154</v>
      </c>
      <c r="W66" s="12" t="s">
        <v>161</v>
      </c>
      <c r="X66" s="7" t="s">
        <v>16</v>
      </c>
      <c r="Y66" s="7">
        <v>0</v>
      </c>
      <c r="Z66" s="7">
        <v>2</v>
      </c>
      <c r="AA66" s="7">
        <v>3</v>
      </c>
      <c r="AB66" s="7">
        <v>4</v>
      </c>
      <c r="AC66" s="7">
        <v>0</v>
      </c>
      <c r="AD66" s="7">
        <v>0</v>
      </c>
      <c r="AE66" s="7">
        <v>2</v>
      </c>
      <c r="AF66" s="7">
        <f>SUM(Y66:AE66)</f>
        <v>11</v>
      </c>
      <c r="AG66" s="7">
        <f>100*AF66/29</f>
        <v>37.93103448275862</v>
      </c>
      <c r="AH66" s="7">
        <f>W66+AF66</f>
        <v>17.25</v>
      </c>
      <c r="AI66" s="7">
        <f>100*AH66/39</f>
        <v>44.23076923076923</v>
      </c>
      <c r="AJ66" s="12"/>
      <c r="AK66" s="12" t="s">
        <v>18</v>
      </c>
      <c r="AL66" s="12" t="s">
        <v>33</v>
      </c>
      <c r="AM66" s="7" t="s">
        <v>16</v>
      </c>
      <c r="AN66" s="7">
        <v>3</v>
      </c>
      <c r="AO66" s="7">
        <v>3</v>
      </c>
      <c r="AP66" s="7">
        <v>1</v>
      </c>
      <c r="AQ66" s="7">
        <v>3</v>
      </c>
      <c r="AR66" s="7">
        <v>4</v>
      </c>
      <c r="AS66" s="7">
        <v>3</v>
      </c>
      <c r="AT66" s="7">
        <v>0</v>
      </c>
      <c r="AU66" s="7">
        <f>SUM(AN66:AT66)</f>
        <v>17</v>
      </c>
      <c r="AV66" s="7">
        <f>100*AU66/25</f>
        <v>68</v>
      </c>
      <c r="AW66" s="7">
        <f>AL66+AU66</f>
        <v>17</v>
      </c>
      <c r="AX66" s="7">
        <f>100*AW66/35</f>
        <v>48.57142857142857</v>
      </c>
      <c r="AY66" s="7"/>
      <c r="AZ66" s="7" t="s">
        <v>154</v>
      </c>
      <c r="BA66" s="7">
        <v>10</v>
      </c>
      <c r="BB66" s="7" t="s">
        <v>16</v>
      </c>
      <c r="BC66" s="7">
        <v>3</v>
      </c>
      <c r="BD66" s="7">
        <v>3</v>
      </c>
      <c r="BE66" s="7">
        <v>3</v>
      </c>
      <c r="BF66" s="7">
        <v>2</v>
      </c>
      <c r="BG66" s="7">
        <v>4</v>
      </c>
      <c r="BH66" s="7">
        <v>0</v>
      </c>
      <c r="BI66" s="7">
        <v>5</v>
      </c>
      <c r="BJ66" s="7">
        <f>SUM(BC66:BI66)</f>
        <v>20</v>
      </c>
      <c r="BK66" s="7">
        <f>100*BJ66/28</f>
        <v>71.42857142857143</v>
      </c>
      <c r="BL66" s="7">
        <f>BA66+BJ66</f>
        <v>30</v>
      </c>
      <c r="BM66" s="7">
        <f>100*BL66/38</f>
        <v>78.94736842105263</v>
      </c>
      <c r="BN66" s="7"/>
      <c r="BO66" s="11" t="s">
        <v>18</v>
      </c>
      <c r="BP66" s="13" t="s">
        <v>33</v>
      </c>
      <c r="BQ66" s="7" t="s">
        <v>16</v>
      </c>
      <c r="BR66" s="7">
        <v>2</v>
      </c>
      <c r="BS66" s="7">
        <v>2</v>
      </c>
      <c r="BT66" s="7">
        <v>2</v>
      </c>
      <c r="BU66" s="7">
        <v>2</v>
      </c>
      <c r="BV66" s="7">
        <v>3</v>
      </c>
      <c r="BW66" s="7">
        <v>2</v>
      </c>
      <c r="BX66" s="7">
        <v>5</v>
      </c>
      <c r="BY66" s="7">
        <f>SUM(BR66:BX66)</f>
        <v>18</v>
      </c>
      <c r="BZ66" s="7">
        <f>100*BY66/21</f>
        <v>85.71428571428571</v>
      </c>
      <c r="CA66" s="7">
        <f>BP66+BY66</f>
        <v>18</v>
      </c>
      <c r="CB66" s="7">
        <f>100*CA66/31</f>
        <v>58.064516129032256</v>
      </c>
      <c r="CC66" s="7"/>
      <c r="CD66" s="7"/>
      <c r="CE66" s="7">
        <v>8</v>
      </c>
      <c r="CF66" s="7">
        <v>2</v>
      </c>
      <c r="CG66" s="7">
        <v>4</v>
      </c>
      <c r="CH66" s="7">
        <v>1</v>
      </c>
      <c r="CI66" s="7">
        <v>3</v>
      </c>
      <c r="CJ66" s="7">
        <v>2</v>
      </c>
      <c r="CK66" s="7">
        <v>5</v>
      </c>
      <c r="CL66" s="7">
        <f>SUM(CF66:CK66)</f>
        <v>17</v>
      </c>
      <c r="CM66" s="7">
        <f>100*CL66/19</f>
        <v>89.47368421052632</v>
      </c>
      <c r="CN66" s="7">
        <f>CE66+CL66</f>
        <v>25</v>
      </c>
      <c r="CO66" s="7">
        <f>100*CN66/29</f>
        <v>86.20689655172414</v>
      </c>
    </row>
    <row r="67" spans="1:93" ht="15">
      <c r="A67" s="7"/>
      <c r="B67" s="7" t="s">
        <v>107</v>
      </c>
      <c r="C67" s="7" t="s">
        <v>108</v>
      </c>
      <c r="D67" s="12" t="s">
        <v>170</v>
      </c>
      <c r="E67" s="9">
        <f>F67/6</f>
        <v>67.04672163840159</v>
      </c>
      <c r="F67" s="7">
        <f>T67+AI67+AX67+BM67+CB67+CO67</f>
        <v>402.2803298304096</v>
      </c>
      <c r="G67" s="12" t="s">
        <v>154</v>
      </c>
      <c r="H67" s="15" t="s">
        <v>23</v>
      </c>
      <c r="I67" s="7" t="s">
        <v>170</v>
      </c>
      <c r="J67" s="7">
        <v>0</v>
      </c>
      <c r="K67" s="7">
        <v>0</v>
      </c>
      <c r="L67" s="7">
        <v>2</v>
      </c>
      <c r="M67" s="7">
        <v>2</v>
      </c>
      <c r="N67" s="7">
        <v>2</v>
      </c>
      <c r="O67" s="7">
        <v>3</v>
      </c>
      <c r="P67" s="7">
        <v>3</v>
      </c>
      <c r="Q67" s="7">
        <f>SUM(J67:P67)</f>
        <v>12</v>
      </c>
      <c r="R67" s="7">
        <f>100*Q67/24</f>
        <v>50</v>
      </c>
      <c r="S67" s="7">
        <f>H67+Q67</f>
        <v>22</v>
      </c>
      <c r="T67" s="7">
        <f>100*S67/34</f>
        <v>64.70588235294117</v>
      </c>
      <c r="U67" s="12"/>
      <c r="V67" s="12" t="s">
        <v>154</v>
      </c>
      <c r="W67" s="12" t="s">
        <v>158</v>
      </c>
      <c r="X67" s="7" t="s">
        <v>170</v>
      </c>
      <c r="Y67" s="7">
        <v>3</v>
      </c>
      <c r="Z67" s="7">
        <v>2</v>
      </c>
      <c r="AA67" s="7">
        <v>6</v>
      </c>
      <c r="AB67" s="7">
        <v>4</v>
      </c>
      <c r="AC67" s="7">
        <v>2</v>
      </c>
      <c r="AD67" s="7">
        <v>2</v>
      </c>
      <c r="AE67" s="7">
        <v>2</v>
      </c>
      <c r="AF67" s="7">
        <f>SUM(Y67:AE67)</f>
        <v>21</v>
      </c>
      <c r="AG67" s="7">
        <f>100*AF67/29</f>
        <v>72.41379310344827</v>
      </c>
      <c r="AH67" s="7">
        <f>W67+AF67</f>
        <v>28.5</v>
      </c>
      <c r="AI67" s="7">
        <f>100*AH67/39</f>
        <v>73.07692307692308</v>
      </c>
      <c r="AJ67" s="12"/>
      <c r="AK67" s="12" t="s">
        <v>18</v>
      </c>
      <c r="AL67" s="12" t="s">
        <v>33</v>
      </c>
      <c r="AM67" s="7" t="s">
        <v>170</v>
      </c>
      <c r="AN67" s="7">
        <v>3</v>
      </c>
      <c r="AO67" s="7">
        <v>3</v>
      </c>
      <c r="AP67" s="7">
        <v>3</v>
      </c>
      <c r="AQ67" s="7">
        <v>3</v>
      </c>
      <c r="AR67" s="7">
        <v>3</v>
      </c>
      <c r="AS67" s="7">
        <v>3</v>
      </c>
      <c r="AT67" s="7">
        <v>5</v>
      </c>
      <c r="AU67" s="7">
        <f>SUM(AN67:AT67)</f>
        <v>23</v>
      </c>
      <c r="AV67" s="7">
        <f>100*AU67/25</f>
        <v>92</v>
      </c>
      <c r="AW67" s="7">
        <f>AL67+AU67</f>
        <v>23</v>
      </c>
      <c r="AX67" s="7">
        <f>100*AW67/35</f>
        <v>65.71428571428571</v>
      </c>
      <c r="AY67" s="7"/>
      <c r="AZ67" s="7" t="s">
        <v>154</v>
      </c>
      <c r="BA67" s="7">
        <v>6.67</v>
      </c>
      <c r="BB67" s="7" t="s">
        <v>170</v>
      </c>
      <c r="BC67" s="7">
        <v>3</v>
      </c>
      <c r="BD67" s="7">
        <v>1</v>
      </c>
      <c r="BE67" s="7">
        <v>0</v>
      </c>
      <c r="BF67" s="7">
        <v>0</v>
      </c>
      <c r="BG67" s="7">
        <v>4</v>
      </c>
      <c r="BH67" s="7">
        <v>0</v>
      </c>
      <c r="BI67" s="7">
        <v>0</v>
      </c>
      <c r="BJ67" s="7">
        <f>SUM(BC67:BI67)</f>
        <v>8</v>
      </c>
      <c r="BK67" s="7">
        <f>100*BJ67/28</f>
        <v>28.571428571428573</v>
      </c>
      <c r="BL67" s="7">
        <f>BA67+BJ67</f>
        <v>14.67</v>
      </c>
      <c r="BM67" s="7">
        <f>100*BL67/38</f>
        <v>38.60526315789474</v>
      </c>
      <c r="BN67" s="7"/>
      <c r="BO67" s="11"/>
      <c r="BP67" s="13" t="s">
        <v>23</v>
      </c>
      <c r="BQ67" s="7" t="s">
        <v>170</v>
      </c>
      <c r="BR67" s="7">
        <v>1</v>
      </c>
      <c r="BS67" s="7">
        <v>3</v>
      </c>
      <c r="BT67" s="7">
        <v>2</v>
      </c>
      <c r="BU67" s="7">
        <v>2</v>
      </c>
      <c r="BV67" s="7">
        <v>3</v>
      </c>
      <c r="BW67" s="7">
        <v>0</v>
      </c>
      <c r="BX67" s="7">
        <v>3</v>
      </c>
      <c r="BY67" s="7">
        <f>SUM(BR67:BX67)</f>
        <v>14</v>
      </c>
      <c r="BZ67" s="7">
        <f>100*BY67/21</f>
        <v>66.66666666666667</v>
      </c>
      <c r="CA67" s="7">
        <f>BP67+BY67</f>
        <v>24</v>
      </c>
      <c r="CB67" s="7">
        <f>100*CA67/31</f>
        <v>77.41935483870968</v>
      </c>
      <c r="CC67" s="7"/>
      <c r="CD67" s="7"/>
      <c r="CE67" s="7">
        <v>9</v>
      </c>
      <c r="CF67" s="7">
        <v>2</v>
      </c>
      <c r="CG67" s="7">
        <v>4</v>
      </c>
      <c r="CH67" s="7">
        <v>2</v>
      </c>
      <c r="CI67" s="7">
        <v>3</v>
      </c>
      <c r="CJ67" s="7">
        <v>2</v>
      </c>
      <c r="CK67" s="7">
        <v>2</v>
      </c>
      <c r="CL67" s="7">
        <f>SUM(CF67:CK67)</f>
        <v>15</v>
      </c>
      <c r="CM67" s="7">
        <f>100*CL67/19</f>
        <v>78.94736842105263</v>
      </c>
      <c r="CN67" s="7">
        <f>CE67+CL67</f>
        <v>24</v>
      </c>
      <c r="CO67" s="7">
        <f>100*CN67/29</f>
        <v>82.75862068965517</v>
      </c>
    </row>
    <row r="68" spans="1:93" ht="15">
      <c r="A68" s="7"/>
      <c r="B68" s="7" t="s">
        <v>107</v>
      </c>
      <c r="C68" s="7" t="s">
        <v>108</v>
      </c>
      <c r="D68" s="13" t="s">
        <v>171</v>
      </c>
      <c r="E68" s="9">
        <f>F68/6</f>
        <v>37.32563103420902</v>
      </c>
      <c r="F68" s="7">
        <f>T68+AI68+AX68+BM68+CB68+CO68</f>
        <v>223.95378620525412</v>
      </c>
      <c r="G68" s="12" t="s">
        <v>154</v>
      </c>
      <c r="H68" s="15" t="s">
        <v>23</v>
      </c>
      <c r="I68" s="7" t="s">
        <v>18</v>
      </c>
      <c r="J68" s="7"/>
      <c r="K68" s="7"/>
      <c r="L68" s="7"/>
      <c r="M68" s="7"/>
      <c r="N68" s="7"/>
      <c r="O68" s="7"/>
      <c r="P68" s="7"/>
      <c r="Q68" s="7">
        <f>SUM(J68:P68)</f>
        <v>0</v>
      </c>
      <c r="R68" s="7">
        <f>100*Q68/24</f>
        <v>0</v>
      </c>
      <c r="S68" s="7">
        <f>H68+Q68</f>
        <v>10</v>
      </c>
      <c r="T68" s="7">
        <f>100*S68/34</f>
        <v>29.41176470588235</v>
      </c>
      <c r="U68" s="12"/>
      <c r="V68" s="12" t="s">
        <v>154</v>
      </c>
      <c r="W68" s="12" t="s">
        <v>158</v>
      </c>
      <c r="X68" s="7" t="s">
        <v>18</v>
      </c>
      <c r="Y68" s="7"/>
      <c r="Z68" s="7"/>
      <c r="AA68" s="7"/>
      <c r="AB68" s="7"/>
      <c r="AC68" s="7"/>
      <c r="AD68" s="7"/>
      <c r="AE68" s="7"/>
      <c r="AF68" s="7">
        <f>SUM(Y68:AE68)</f>
        <v>0</v>
      </c>
      <c r="AG68" s="7">
        <f>100*AF68/29</f>
        <v>0</v>
      </c>
      <c r="AH68" s="7">
        <f>W68+AF68</f>
        <v>7.5</v>
      </c>
      <c r="AI68" s="7">
        <f>100*AH68/39</f>
        <v>19.23076923076923</v>
      </c>
      <c r="AJ68" s="12"/>
      <c r="AK68" s="12" t="s">
        <v>18</v>
      </c>
      <c r="AL68" s="12" t="s">
        <v>33</v>
      </c>
      <c r="AM68" s="7" t="s">
        <v>18</v>
      </c>
      <c r="AN68" s="7"/>
      <c r="AO68" s="7"/>
      <c r="AP68" s="7"/>
      <c r="AQ68" s="7"/>
      <c r="AR68" s="7"/>
      <c r="AS68" s="7"/>
      <c r="AT68" s="7"/>
      <c r="AU68" s="7">
        <f>SUM(AN68:AT68)</f>
        <v>0</v>
      </c>
      <c r="AV68" s="7">
        <f>100*AU68/25</f>
        <v>0</v>
      </c>
      <c r="AW68" s="7">
        <f>AL68+AU68</f>
        <v>0</v>
      </c>
      <c r="AX68" s="7">
        <f>100*AW68/35</f>
        <v>0</v>
      </c>
      <c r="AY68" s="7"/>
      <c r="AZ68" s="7" t="s">
        <v>154</v>
      </c>
      <c r="BA68" s="7">
        <v>6.67</v>
      </c>
      <c r="BB68" s="7" t="s">
        <v>18</v>
      </c>
      <c r="BC68" s="7"/>
      <c r="BD68" s="7"/>
      <c r="BE68" s="7"/>
      <c r="BF68" s="7"/>
      <c r="BG68" s="7"/>
      <c r="BH68" s="7"/>
      <c r="BI68" s="7"/>
      <c r="BJ68" s="7">
        <f>SUM(BC68:BI68)</f>
        <v>0</v>
      </c>
      <c r="BK68" s="7">
        <f>100*BJ68/28</f>
        <v>0</v>
      </c>
      <c r="BL68" s="7">
        <f>BA68+BJ68</f>
        <v>6.67</v>
      </c>
      <c r="BM68" s="7">
        <f>100*BL68/38</f>
        <v>17.55263157894737</v>
      </c>
      <c r="BN68" s="7"/>
      <c r="BO68" s="11"/>
      <c r="BP68" s="13" t="s">
        <v>23</v>
      </c>
      <c r="BQ68" s="7" t="s">
        <v>17</v>
      </c>
      <c r="BR68" s="7">
        <v>0</v>
      </c>
      <c r="BS68" s="7">
        <v>0</v>
      </c>
      <c r="BT68" s="7">
        <v>3</v>
      </c>
      <c r="BU68" s="7">
        <v>4</v>
      </c>
      <c r="BV68" s="7">
        <v>1</v>
      </c>
      <c r="BW68" s="7">
        <v>3</v>
      </c>
      <c r="BX68" s="7">
        <v>3</v>
      </c>
      <c r="BY68" s="7">
        <f>SUM(BR68:BX68)</f>
        <v>14</v>
      </c>
      <c r="BZ68" s="7">
        <f>100*BY68/22</f>
        <v>63.63636363636363</v>
      </c>
      <c r="CA68" s="7">
        <f>BP68+BY68</f>
        <v>24</v>
      </c>
      <c r="CB68" s="7">
        <f>100*CA68/32</f>
        <v>75</v>
      </c>
      <c r="CC68" s="7"/>
      <c r="CD68" s="7"/>
      <c r="CE68" s="7">
        <v>9</v>
      </c>
      <c r="CF68" s="7">
        <v>2</v>
      </c>
      <c r="CG68" s="7">
        <v>4</v>
      </c>
      <c r="CH68" s="7">
        <v>2</v>
      </c>
      <c r="CI68" s="7">
        <v>3</v>
      </c>
      <c r="CJ68" s="7">
        <v>2</v>
      </c>
      <c r="CK68" s="7">
        <v>2</v>
      </c>
      <c r="CL68" s="7">
        <f>SUM(CF68:CK68)</f>
        <v>15</v>
      </c>
      <c r="CM68" s="7">
        <f>100*CL68/19</f>
        <v>78.94736842105263</v>
      </c>
      <c r="CN68" s="7">
        <f>CE68+CL68</f>
        <v>24</v>
      </c>
      <c r="CO68" s="7">
        <f>100*CN68/29</f>
        <v>82.75862068965517</v>
      </c>
    </row>
    <row r="69" spans="1:93" ht="15">
      <c r="A69" s="7"/>
      <c r="B69" s="7" t="s">
        <v>107</v>
      </c>
      <c r="C69" s="7" t="s">
        <v>108</v>
      </c>
      <c r="D69" s="13" t="s">
        <v>178</v>
      </c>
      <c r="E69" s="9">
        <f>F69/6</f>
        <v>67.04672163840159</v>
      </c>
      <c r="F69" s="7">
        <f>T69+AI69+AX69+BM69+CB69+CO69</f>
        <v>402.2803298304096</v>
      </c>
      <c r="G69" s="12" t="s">
        <v>154</v>
      </c>
      <c r="H69" s="15" t="s">
        <v>23</v>
      </c>
      <c r="I69" s="7" t="s">
        <v>16</v>
      </c>
      <c r="J69" s="7">
        <v>0</v>
      </c>
      <c r="K69" s="7">
        <v>0</v>
      </c>
      <c r="L69" s="7">
        <v>2</v>
      </c>
      <c r="M69" s="7">
        <v>2</v>
      </c>
      <c r="N69" s="7">
        <v>2</v>
      </c>
      <c r="O69" s="7">
        <v>3</v>
      </c>
      <c r="P69" s="7">
        <v>3</v>
      </c>
      <c r="Q69" s="7">
        <f>SUM(J69:P69)</f>
        <v>12</v>
      </c>
      <c r="R69" s="7">
        <f>100*Q69/24</f>
        <v>50</v>
      </c>
      <c r="S69" s="7">
        <f>H69+Q69</f>
        <v>22</v>
      </c>
      <c r="T69" s="7">
        <f>100*S69/34</f>
        <v>64.70588235294117</v>
      </c>
      <c r="U69" s="12"/>
      <c r="V69" s="12" t="s">
        <v>154</v>
      </c>
      <c r="W69" s="12" t="s">
        <v>158</v>
      </c>
      <c r="X69" s="7" t="s">
        <v>16</v>
      </c>
      <c r="Y69" s="7">
        <v>3</v>
      </c>
      <c r="Z69" s="7">
        <v>2</v>
      </c>
      <c r="AA69" s="7">
        <v>6</v>
      </c>
      <c r="AB69" s="7">
        <v>4</v>
      </c>
      <c r="AC69" s="7">
        <v>2</v>
      </c>
      <c r="AD69" s="7">
        <v>2</v>
      </c>
      <c r="AE69" s="7">
        <v>2</v>
      </c>
      <c r="AF69" s="7">
        <f>SUM(Y69:AE69)</f>
        <v>21</v>
      </c>
      <c r="AG69" s="7">
        <f>100*AF69/29</f>
        <v>72.41379310344827</v>
      </c>
      <c r="AH69" s="7">
        <f>W69+AF69</f>
        <v>28.5</v>
      </c>
      <c r="AI69" s="7">
        <f>100*AH69/39</f>
        <v>73.07692307692308</v>
      </c>
      <c r="AJ69" s="12"/>
      <c r="AK69" s="12" t="s">
        <v>18</v>
      </c>
      <c r="AL69" s="12" t="s">
        <v>33</v>
      </c>
      <c r="AM69" s="7" t="s">
        <v>16</v>
      </c>
      <c r="AN69" s="7">
        <v>3</v>
      </c>
      <c r="AO69" s="7">
        <v>3</v>
      </c>
      <c r="AP69" s="7">
        <v>3</v>
      </c>
      <c r="AQ69" s="7">
        <v>3</v>
      </c>
      <c r="AR69" s="7">
        <v>3</v>
      </c>
      <c r="AS69" s="7">
        <v>3</v>
      </c>
      <c r="AT69" s="7">
        <v>5</v>
      </c>
      <c r="AU69" s="7">
        <f>SUM(AN69:AT69)</f>
        <v>23</v>
      </c>
      <c r="AV69" s="7">
        <f>100*AU69/25</f>
        <v>92</v>
      </c>
      <c r="AW69" s="7">
        <f>AL69+AU69</f>
        <v>23</v>
      </c>
      <c r="AX69" s="7">
        <f>100*AW69/35</f>
        <v>65.71428571428571</v>
      </c>
      <c r="AY69" s="7"/>
      <c r="AZ69" s="7" t="s">
        <v>154</v>
      </c>
      <c r="BA69" s="7">
        <v>6.67</v>
      </c>
      <c r="BB69" s="7" t="s">
        <v>16</v>
      </c>
      <c r="BC69" s="7">
        <v>3</v>
      </c>
      <c r="BD69" s="7">
        <v>1</v>
      </c>
      <c r="BE69" s="7">
        <v>0</v>
      </c>
      <c r="BF69" s="7">
        <v>0</v>
      </c>
      <c r="BG69" s="7">
        <v>4</v>
      </c>
      <c r="BH69" s="7">
        <v>0</v>
      </c>
      <c r="BI69" s="7">
        <v>0</v>
      </c>
      <c r="BJ69" s="7">
        <f>SUM(BC69:BI69)</f>
        <v>8</v>
      </c>
      <c r="BK69" s="7">
        <f>100*BJ69/28</f>
        <v>28.571428571428573</v>
      </c>
      <c r="BL69" s="7">
        <f>BA69+BJ69</f>
        <v>14.67</v>
      </c>
      <c r="BM69" s="7">
        <f>100*BL69/38</f>
        <v>38.60526315789474</v>
      </c>
      <c r="BN69" s="7"/>
      <c r="BO69" s="11"/>
      <c r="BP69" s="13" t="s">
        <v>23</v>
      </c>
      <c r="BQ69" s="7" t="s">
        <v>16</v>
      </c>
      <c r="BR69" s="7">
        <v>1</v>
      </c>
      <c r="BS69" s="7">
        <v>3</v>
      </c>
      <c r="BT69" s="7">
        <v>2</v>
      </c>
      <c r="BU69" s="7">
        <v>2</v>
      </c>
      <c r="BV69" s="7">
        <v>3</v>
      </c>
      <c r="BW69" s="7">
        <v>0</v>
      </c>
      <c r="BX69" s="7">
        <v>3</v>
      </c>
      <c r="BY69" s="7">
        <f>SUM(BR69:BX69)</f>
        <v>14</v>
      </c>
      <c r="BZ69" s="7">
        <f>100*BY69/21</f>
        <v>66.66666666666667</v>
      </c>
      <c r="CA69" s="7">
        <f>BP69+BY69</f>
        <v>24</v>
      </c>
      <c r="CB69" s="7">
        <f>100*CA69/31</f>
        <v>77.41935483870968</v>
      </c>
      <c r="CC69" s="7"/>
      <c r="CD69" s="7"/>
      <c r="CE69" s="7">
        <v>9</v>
      </c>
      <c r="CF69" s="7">
        <v>2</v>
      </c>
      <c r="CG69" s="7">
        <v>4</v>
      </c>
      <c r="CH69" s="7">
        <v>2</v>
      </c>
      <c r="CI69" s="7">
        <v>3</v>
      </c>
      <c r="CJ69" s="7">
        <v>2</v>
      </c>
      <c r="CK69" s="7">
        <v>2</v>
      </c>
      <c r="CL69" s="7">
        <f>SUM(CF69:CK69)</f>
        <v>15</v>
      </c>
      <c r="CM69" s="7">
        <f>100*CL69/19</f>
        <v>78.94736842105263</v>
      </c>
      <c r="CN69" s="7">
        <f>CE69+CL69</f>
        <v>24</v>
      </c>
      <c r="CO69" s="7">
        <f>100*CN69/29</f>
        <v>82.75862068965517</v>
      </c>
    </row>
    <row r="70" spans="1:93" ht="15">
      <c r="A70" s="7"/>
      <c r="B70" s="7" t="s">
        <v>109</v>
      </c>
      <c r="C70" s="7" t="s">
        <v>110</v>
      </c>
      <c r="D70" s="13" t="s">
        <v>180</v>
      </c>
      <c r="E70" s="9">
        <f>F70/6</f>
        <v>33.54750892804871</v>
      </c>
      <c r="F70" s="7">
        <f>T70+AI70+AX70+BM70+CB70+CO70</f>
        <v>201.28505356829226</v>
      </c>
      <c r="G70" s="12" t="s">
        <v>18</v>
      </c>
      <c r="H70" s="15"/>
      <c r="I70" s="7" t="s">
        <v>18</v>
      </c>
      <c r="J70" s="7"/>
      <c r="K70" s="7"/>
      <c r="L70" s="7"/>
      <c r="M70" s="7"/>
      <c r="N70" s="7"/>
      <c r="O70" s="7"/>
      <c r="P70" s="7"/>
      <c r="Q70" s="7">
        <f>SUM(J70:P70)</f>
        <v>0</v>
      </c>
      <c r="R70" s="7">
        <f>100*Q70/24</f>
        <v>0</v>
      </c>
      <c r="S70" s="7">
        <f>H70+Q70</f>
        <v>0</v>
      </c>
      <c r="T70" s="7">
        <f>100*S70/34</f>
        <v>0</v>
      </c>
      <c r="U70" s="7"/>
      <c r="V70" s="12" t="s">
        <v>18</v>
      </c>
      <c r="W70" s="12"/>
      <c r="X70" s="7" t="s">
        <v>18</v>
      </c>
      <c r="Y70" s="7"/>
      <c r="Z70" s="7"/>
      <c r="AA70" s="7"/>
      <c r="AB70" s="7"/>
      <c r="AC70" s="7"/>
      <c r="AD70" s="7"/>
      <c r="AE70" s="7"/>
      <c r="AF70" s="7">
        <f>SUM(Y70:AE70)</f>
        <v>0</v>
      </c>
      <c r="AG70" s="7">
        <f>100*AF70/29</f>
        <v>0</v>
      </c>
      <c r="AH70" s="7">
        <f>W70+AF70</f>
        <v>0</v>
      </c>
      <c r="AI70" s="7">
        <f>100*AH70/39</f>
        <v>0</v>
      </c>
      <c r="AJ70" s="12"/>
      <c r="AK70" s="12" t="s">
        <v>18</v>
      </c>
      <c r="AL70" s="12" t="s">
        <v>33</v>
      </c>
      <c r="AM70" s="7" t="s">
        <v>18</v>
      </c>
      <c r="AN70" s="7"/>
      <c r="AO70" s="7"/>
      <c r="AP70" s="7"/>
      <c r="AQ70" s="7"/>
      <c r="AR70" s="7"/>
      <c r="AS70" s="7"/>
      <c r="AT70" s="7"/>
      <c r="AU70" s="7">
        <f>SUM(AN70:AT70)</f>
        <v>0</v>
      </c>
      <c r="AV70" s="7">
        <f>100*AU70/25</f>
        <v>0</v>
      </c>
      <c r="AW70" s="7">
        <f>AL70+AU70</f>
        <v>0</v>
      </c>
      <c r="AX70" s="7">
        <f>100*AW70/35</f>
        <v>0</v>
      </c>
      <c r="AY70" s="7"/>
      <c r="AZ70" s="7" t="s">
        <v>154</v>
      </c>
      <c r="BA70" s="7">
        <v>10</v>
      </c>
      <c r="BB70" s="7" t="s">
        <v>16</v>
      </c>
      <c r="BC70" s="7">
        <v>0</v>
      </c>
      <c r="BD70" s="7">
        <v>0</v>
      </c>
      <c r="BE70" s="7">
        <v>3</v>
      </c>
      <c r="BF70" s="7">
        <v>0</v>
      </c>
      <c r="BG70" s="7">
        <v>0</v>
      </c>
      <c r="BH70" s="7">
        <v>0</v>
      </c>
      <c r="BI70" s="7">
        <v>0</v>
      </c>
      <c r="BJ70" s="7">
        <f>SUM(BC70:BI70)</f>
        <v>3</v>
      </c>
      <c r="BK70" s="7">
        <f>100*BJ70/28</f>
        <v>10.714285714285714</v>
      </c>
      <c r="BL70" s="7">
        <f>BA70+BJ70</f>
        <v>13</v>
      </c>
      <c r="BM70" s="7">
        <f>100*BL70/38</f>
        <v>34.21052631578947</v>
      </c>
      <c r="BN70" s="7"/>
      <c r="BO70" s="11"/>
      <c r="BP70" s="13" t="s">
        <v>23</v>
      </c>
      <c r="BQ70" s="7" t="s">
        <v>16</v>
      </c>
      <c r="BR70" s="7">
        <v>2</v>
      </c>
      <c r="BS70" s="7">
        <v>0</v>
      </c>
      <c r="BT70" s="7">
        <v>0</v>
      </c>
      <c r="BU70" s="7">
        <v>0</v>
      </c>
      <c r="BV70" s="7">
        <v>3</v>
      </c>
      <c r="BW70" s="7">
        <v>4</v>
      </c>
      <c r="BX70" s="7">
        <v>5</v>
      </c>
      <c r="BY70" s="7">
        <f>SUM(BR70:BX70)</f>
        <v>14</v>
      </c>
      <c r="BZ70" s="7">
        <f>100*BY70/21</f>
        <v>66.66666666666667</v>
      </c>
      <c r="CA70" s="7">
        <f>BP70+BY70</f>
        <v>24</v>
      </c>
      <c r="CB70" s="7">
        <f>100*CA70/31</f>
        <v>77.41935483870968</v>
      </c>
      <c r="CC70" s="7"/>
      <c r="CD70" s="7"/>
      <c r="CE70" s="7">
        <v>9</v>
      </c>
      <c r="CF70" s="7">
        <v>2</v>
      </c>
      <c r="CG70" s="7">
        <v>4</v>
      </c>
      <c r="CH70" s="7">
        <v>2</v>
      </c>
      <c r="CI70" s="7">
        <v>2</v>
      </c>
      <c r="CJ70" s="7">
        <v>2</v>
      </c>
      <c r="CK70" s="7">
        <v>5</v>
      </c>
      <c r="CL70" s="7">
        <f>SUM(CF70:CK70)</f>
        <v>17</v>
      </c>
      <c r="CM70" s="7">
        <f>100*CL70/19</f>
        <v>89.47368421052632</v>
      </c>
      <c r="CN70" s="7">
        <f>CE70+CL70</f>
        <v>26</v>
      </c>
      <c r="CO70" s="7">
        <f>100*CN70/29</f>
        <v>89.65517241379311</v>
      </c>
    </row>
    <row r="71" spans="1:93" ht="15">
      <c r="A71" s="7"/>
      <c r="B71" s="7" t="s">
        <v>111</v>
      </c>
      <c r="C71" s="7" t="s">
        <v>112</v>
      </c>
      <c r="D71" s="7" t="s">
        <v>173</v>
      </c>
      <c r="E71" s="9">
        <f>F71/6</f>
        <v>15.102335928809788</v>
      </c>
      <c r="F71" s="7">
        <f>T71+AI71+AX71+BM71+CB71+CO71</f>
        <v>90.61401557285873</v>
      </c>
      <c r="G71" s="12" t="s">
        <v>18</v>
      </c>
      <c r="H71" s="15"/>
      <c r="I71" s="7" t="s">
        <v>18</v>
      </c>
      <c r="J71" s="7"/>
      <c r="K71" s="7"/>
      <c r="L71" s="7"/>
      <c r="M71" s="7"/>
      <c r="N71" s="7"/>
      <c r="O71" s="7"/>
      <c r="P71" s="7"/>
      <c r="Q71" s="7">
        <f>SUM(J71:P71)</f>
        <v>0</v>
      </c>
      <c r="R71" s="7">
        <f>100*Q71/24</f>
        <v>0</v>
      </c>
      <c r="S71" s="7">
        <f>H71+Q71</f>
        <v>0</v>
      </c>
      <c r="T71" s="7">
        <f>100*S71/34</f>
        <v>0</v>
      </c>
      <c r="U71" s="7"/>
      <c r="V71" s="12" t="s">
        <v>18</v>
      </c>
      <c r="W71" s="12"/>
      <c r="X71" s="7" t="s">
        <v>18</v>
      </c>
      <c r="Y71" s="7"/>
      <c r="Z71" s="7"/>
      <c r="AA71" s="7"/>
      <c r="AB71" s="7"/>
      <c r="AC71" s="7"/>
      <c r="AD71" s="7"/>
      <c r="AE71" s="7"/>
      <c r="AF71" s="7">
        <f>SUM(Y71:AE71)</f>
        <v>0</v>
      </c>
      <c r="AG71" s="7">
        <f>100*AF71/29</f>
        <v>0</v>
      </c>
      <c r="AH71" s="7">
        <f>W71+AF71</f>
        <v>0</v>
      </c>
      <c r="AI71" s="7">
        <f>100*AH71/39</f>
        <v>0</v>
      </c>
      <c r="AJ71" s="12"/>
      <c r="AK71" s="12" t="s">
        <v>18</v>
      </c>
      <c r="AL71" s="12" t="s">
        <v>33</v>
      </c>
      <c r="AM71" s="7" t="s">
        <v>18</v>
      </c>
      <c r="AN71" s="7"/>
      <c r="AO71" s="7"/>
      <c r="AP71" s="7"/>
      <c r="AQ71" s="7"/>
      <c r="AR71" s="7"/>
      <c r="AS71" s="7"/>
      <c r="AT71" s="7"/>
      <c r="AU71" s="7">
        <f>SUM(AN71:AT71)</f>
        <v>0</v>
      </c>
      <c r="AV71" s="7">
        <f>100*AU71/25</f>
        <v>0</v>
      </c>
      <c r="AW71" s="7">
        <f>AL71+AU71</f>
        <v>0</v>
      </c>
      <c r="AX71" s="7">
        <f>100*AW71/35</f>
        <v>0</v>
      </c>
      <c r="AY71" s="7"/>
      <c r="AZ71" s="7" t="s">
        <v>18</v>
      </c>
      <c r="BA71" s="7">
        <v>0</v>
      </c>
      <c r="BB71" s="7" t="s">
        <v>18</v>
      </c>
      <c r="BC71" s="7"/>
      <c r="BD71" s="7"/>
      <c r="BE71" s="7"/>
      <c r="BF71" s="7"/>
      <c r="BG71" s="7"/>
      <c r="BH71" s="7"/>
      <c r="BI71" s="7"/>
      <c r="BJ71" s="7">
        <f>SUM(BC71:BI71)</f>
        <v>0</v>
      </c>
      <c r="BK71" s="7">
        <f>100*BJ71/28</f>
        <v>0</v>
      </c>
      <c r="BL71" s="7">
        <f>BA71+BJ71</f>
        <v>0</v>
      </c>
      <c r="BM71" s="7">
        <f>100*BL71/38</f>
        <v>0</v>
      </c>
      <c r="BN71" s="7"/>
      <c r="BO71" s="11"/>
      <c r="BP71" s="13" t="s">
        <v>27</v>
      </c>
      <c r="BQ71" s="7" t="s">
        <v>18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f>SUM(BR71:BX71)</f>
        <v>0</v>
      </c>
      <c r="BZ71" s="7">
        <f>100*BY71/21</f>
        <v>0</v>
      </c>
      <c r="CA71" s="7">
        <f>BP71+BY71</f>
        <v>7.78</v>
      </c>
      <c r="CB71" s="7">
        <f>100*CA71/31</f>
        <v>25.096774193548388</v>
      </c>
      <c r="CC71" s="7"/>
      <c r="CD71" s="7"/>
      <c r="CE71" s="7">
        <v>9</v>
      </c>
      <c r="CF71" s="7">
        <v>2</v>
      </c>
      <c r="CG71" s="7">
        <v>0</v>
      </c>
      <c r="CH71" s="7">
        <v>0</v>
      </c>
      <c r="CI71" s="7">
        <v>3</v>
      </c>
      <c r="CJ71" s="7">
        <v>1</v>
      </c>
      <c r="CK71" s="7">
        <v>4</v>
      </c>
      <c r="CL71" s="7">
        <f>SUM(CF71:CK71)</f>
        <v>10</v>
      </c>
      <c r="CM71" s="7">
        <f>100*CL71/19</f>
        <v>52.63157894736842</v>
      </c>
      <c r="CN71" s="7">
        <f>CE71+CL71</f>
        <v>19</v>
      </c>
      <c r="CO71" s="7">
        <f>100*CN71/29</f>
        <v>65.51724137931035</v>
      </c>
    </row>
    <row r="72" spans="1:93" ht="15">
      <c r="A72" s="7"/>
      <c r="B72" s="7" t="s">
        <v>113</v>
      </c>
      <c r="C72" s="7" t="s">
        <v>114</v>
      </c>
      <c r="D72" s="13" t="s">
        <v>180</v>
      </c>
      <c r="E72" s="9">
        <f>F72/6</f>
        <v>64.46403843880056</v>
      </c>
      <c r="F72" s="7">
        <f>T72+AI72+AX72+BM72+CB72+CO72</f>
        <v>386.7842306328033</v>
      </c>
      <c r="G72" s="12" t="s">
        <v>154</v>
      </c>
      <c r="H72" s="14" t="s">
        <v>23</v>
      </c>
      <c r="I72" s="7" t="s">
        <v>16</v>
      </c>
      <c r="J72" s="7">
        <v>3</v>
      </c>
      <c r="K72" s="7">
        <v>2</v>
      </c>
      <c r="L72" s="7">
        <v>3</v>
      </c>
      <c r="M72" s="7">
        <v>3</v>
      </c>
      <c r="N72" s="7">
        <v>4</v>
      </c>
      <c r="O72" s="7">
        <v>4</v>
      </c>
      <c r="P72" s="7">
        <v>1</v>
      </c>
      <c r="Q72" s="7">
        <f>SUM(J72:P72)</f>
        <v>20</v>
      </c>
      <c r="R72" s="7">
        <f>100*Q72/24</f>
        <v>83.33333333333333</v>
      </c>
      <c r="S72" s="7">
        <f>H72+Q72</f>
        <v>30</v>
      </c>
      <c r="T72" s="7">
        <f>100*S72/34</f>
        <v>88.23529411764706</v>
      </c>
      <c r="U72" s="12"/>
      <c r="V72" s="12" t="s">
        <v>154</v>
      </c>
      <c r="W72" s="12" t="s">
        <v>158</v>
      </c>
      <c r="X72" s="7" t="s">
        <v>16</v>
      </c>
      <c r="Y72" s="7">
        <v>0</v>
      </c>
      <c r="Z72" s="7">
        <v>2</v>
      </c>
      <c r="AA72" s="7">
        <v>0</v>
      </c>
      <c r="AB72" s="7">
        <v>2</v>
      </c>
      <c r="AC72" s="7">
        <v>2</v>
      </c>
      <c r="AD72" s="7">
        <v>0</v>
      </c>
      <c r="AE72" s="7">
        <v>0</v>
      </c>
      <c r="AF72" s="7">
        <f>SUM(Y72:AE72)</f>
        <v>6</v>
      </c>
      <c r="AG72" s="7">
        <f>100*AF72/29</f>
        <v>20.689655172413794</v>
      </c>
      <c r="AH72" s="7">
        <f>W72+AF72</f>
        <v>13.5</v>
      </c>
      <c r="AI72" s="7">
        <f>100*AH72/39</f>
        <v>34.61538461538461</v>
      </c>
      <c r="AJ72" s="12"/>
      <c r="AK72" s="12" t="s">
        <v>154</v>
      </c>
      <c r="AL72" s="12" t="s">
        <v>23</v>
      </c>
      <c r="AM72" s="7" t="s">
        <v>16</v>
      </c>
      <c r="AN72" s="7">
        <v>2</v>
      </c>
      <c r="AO72" s="7">
        <v>3</v>
      </c>
      <c r="AP72" s="7">
        <v>3</v>
      </c>
      <c r="AQ72" s="7">
        <v>0</v>
      </c>
      <c r="AR72" s="7">
        <v>0</v>
      </c>
      <c r="AS72" s="7">
        <v>3</v>
      </c>
      <c r="AT72" s="7">
        <v>0</v>
      </c>
      <c r="AU72" s="7">
        <f>SUM(AN72:AT72)</f>
        <v>11</v>
      </c>
      <c r="AV72" s="7">
        <f>100*AU72/25</f>
        <v>44</v>
      </c>
      <c r="AW72" s="7">
        <f>AL72+AU72</f>
        <v>21</v>
      </c>
      <c r="AX72" s="7">
        <f>100*AW72/35</f>
        <v>60</v>
      </c>
      <c r="AY72" s="7"/>
      <c r="AZ72" s="7" t="s">
        <v>154</v>
      </c>
      <c r="BA72" s="7">
        <v>0</v>
      </c>
      <c r="BB72" s="7" t="s">
        <v>16</v>
      </c>
      <c r="BC72" s="7">
        <v>3</v>
      </c>
      <c r="BD72" s="7">
        <v>0</v>
      </c>
      <c r="BE72" s="7">
        <v>1</v>
      </c>
      <c r="BF72" s="7">
        <v>0</v>
      </c>
      <c r="BG72" s="7">
        <v>4</v>
      </c>
      <c r="BH72" s="7">
        <v>0</v>
      </c>
      <c r="BI72" s="7">
        <v>5</v>
      </c>
      <c r="BJ72" s="7">
        <f>SUM(BC72:BI72)</f>
        <v>13</v>
      </c>
      <c r="BK72" s="7">
        <f>100*BJ72/28</f>
        <v>46.42857142857143</v>
      </c>
      <c r="BL72" s="7">
        <f>BA72+BJ72</f>
        <v>13</v>
      </c>
      <c r="BM72" s="7">
        <f>100*BL72/38</f>
        <v>34.21052631578947</v>
      </c>
      <c r="BN72" s="7"/>
      <c r="BO72" s="11"/>
      <c r="BP72" s="13" t="s">
        <v>30</v>
      </c>
      <c r="BQ72" s="7" t="s">
        <v>16</v>
      </c>
      <c r="BR72" s="7">
        <v>2</v>
      </c>
      <c r="BS72" s="7">
        <v>3</v>
      </c>
      <c r="BT72" s="7">
        <v>2</v>
      </c>
      <c r="BU72" s="7">
        <v>2</v>
      </c>
      <c r="BV72" s="7">
        <v>3</v>
      </c>
      <c r="BW72" s="7">
        <v>0</v>
      </c>
      <c r="BX72" s="7">
        <v>5</v>
      </c>
      <c r="BY72" s="7">
        <f>SUM(BR72:BX72)</f>
        <v>17</v>
      </c>
      <c r="BZ72" s="7">
        <f>100*BY72/21</f>
        <v>80.95238095238095</v>
      </c>
      <c r="CA72" s="7">
        <f>BP72+BY72</f>
        <v>25.89</v>
      </c>
      <c r="CB72" s="7">
        <f>100*CA72/31</f>
        <v>83.51612903225806</v>
      </c>
      <c r="CC72" s="7"/>
      <c r="CD72" s="7"/>
      <c r="CE72" s="7">
        <v>8</v>
      </c>
      <c r="CF72" s="7">
        <v>2</v>
      </c>
      <c r="CG72" s="7">
        <v>4</v>
      </c>
      <c r="CH72" s="7">
        <v>2</v>
      </c>
      <c r="CI72" s="7">
        <v>3</v>
      </c>
      <c r="CJ72" s="7">
        <v>2</v>
      </c>
      <c r="CK72" s="7">
        <v>4</v>
      </c>
      <c r="CL72" s="7">
        <f>SUM(CF72:CK72)</f>
        <v>17</v>
      </c>
      <c r="CM72" s="7">
        <f>100*CL72/19</f>
        <v>89.47368421052632</v>
      </c>
      <c r="CN72" s="7">
        <f>CE72+CL72</f>
        <v>25</v>
      </c>
      <c r="CO72" s="7">
        <f>100*CN72/29</f>
        <v>86.20689655172414</v>
      </c>
    </row>
    <row r="73" spans="1:93" ht="15">
      <c r="A73" s="7"/>
      <c r="B73" s="7" t="s">
        <v>115</v>
      </c>
      <c r="C73" s="7" t="s">
        <v>94</v>
      </c>
      <c r="D73" s="13" t="s">
        <v>180</v>
      </c>
      <c r="E73" s="9">
        <f>F73/6</f>
        <v>80.68773127879739</v>
      </c>
      <c r="F73" s="7">
        <f>T73+AI73+AX73+BM73+CB73+CO73</f>
        <v>484.1263876727843</v>
      </c>
      <c r="G73" s="12" t="s">
        <v>154</v>
      </c>
      <c r="H73" s="15" t="s">
        <v>23</v>
      </c>
      <c r="I73" s="7" t="s">
        <v>16</v>
      </c>
      <c r="J73" s="7">
        <v>0</v>
      </c>
      <c r="K73" s="7">
        <v>0</v>
      </c>
      <c r="L73" s="7">
        <v>0</v>
      </c>
      <c r="M73" s="7">
        <v>3</v>
      </c>
      <c r="N73" s="7">
        <v>0</v>
      </c>
      <c r="O73" s="7">
        <v>4</v>
      </c>
      <c r="P73" s="7">
        <v>0</v>
      </c>
      <c r="Q73" s="7">
        <f>SUM(J73:P73)</f>
        <v>7</v>
      </c>
      <c r="R73" s="7">
        <f>100*Q73/24</f>
        <v>29.166666666666668</v>
      </c>
      <c r="S73" s="7">
        <f>H73+Q73</f>
        <v>17</v>
      </c>
      <c r="T73" s="7">
        <f>100*S73/34</f>
        <v>50</v>
      </c>
      <c r="U73" s="12"/>
      <c r="V73" s="12" t="s">
        <v>154</v>
      </c>
      <c r="W73" s="12" t="s">
        <v>161</v>
      </c>
      <c r="X73" s="7" t="s">
        <v>16</v>
      </c>
      <c r="Y73" s="7">
        <v>3</v>
      </c>
      <c r="Z73" s="7">
        <v>2</v>
      </c>
      <c r="AA73" s="7">
        <v>6</v>
      </c>
      <c r="AB73" s="7">
        <v>0</v>
      </c>
      <c r="AC73" s="7">
        <v>0</v>
      </c>
      <c r="AD73" s="7">
        <v>4</v>
      </c>
      <c r="AE73" s="7">
        <v>4</v>
      </c>
      <c r="AF73" s="7">
        <f>SUM(Y73:AE73)</f>
        <v>19</v>
      </c>
      <c r="AG73" s="7">
        <f>100*AF73/29</f>
        <v>65.51724137931035</v>
      </c>
      <c r="AH73" s="7">
        <f>W73+AF73</f>
        <v>25.25</v>
      </c>
      <c r="AI73" s="7">
        <f>100*AH73/39</f>
        <v>64.74358974358974</v>
      </c>
      <c r="AJ73" s="12"/>
      <c r="AK73" s="12" t="s">
        <v>154</v>
      </c>
      <c r="AL73" s="12" t="s">
        <v>23</v>
      </c>
      <c r="AM73" s="7" t="s">
        <v>16</v>
      </c>
      <c r="AN73" s="7">
        <v>3</v>
      </c>
      <c r="AO73" s="7">
        <v>3</v>
      </c>
      <c r="AP73" s="7">
        <v>2</v>
      </c>
      <c r="AQ73" s="7">
        <v>4</v>
      </c>
      <c r="AR73" s="7">
        <v>4</v>
      </c>
      <c r="AS73" s="7"/>
      <c r="AT73" s="7">
        <v>5</v>
      </c>
      <c r="AU73" s="7">
        <f>SUM(AN73:AT73)</f>
        <v>21</v>
      </c>
      <c r="AV73" s="7">
        <f>100*AU73/25</f>
        <v>84</v>
      </c>
      <c r="AW73" s="7">
        <f>AL73+AU73</f>
        <v>31</v>
      </c>
      <c r="AX73" s="7">
        <f>100*AW73/35</f>
        <v>88.57142857142857</v>
      </c>
      <c r="AY73" s="7"/>
      <c r="AZ73" s="7" t="s">
        <v>154</v>
      </c>
      <c r="BA73" s="7">
        <v>10</v>
      </c>
      <c r="BB73" s="7" t="s">
        <v>16</v>
      </c>
      <c r="BC73" s="7">
        <v>2</v>
      </c>
      <c r="BD73" s="7">
        <v>3</v>
      </c>
      <c r="BE73" s="7">
        <v>3</v>
      </c>
      <c r="BF73" s="7">
        <v>4</v>
      </c>
      <c r="BG73" s="7">
        <v>4</v>
      </c>
      <c r="BH73" s="7">
        <v>6</v>
      </c>
      <c r="BI73" s="7">
        <v>4</v>
      </c>
      <c r="BJ73" s="7">
        <f>SUM(BC73:BI73)</f>
        <v>26</v>
      </c>
      <c r="BK73" s="7">
        <f>100*BJ73/28</f>
        <v>92.85714285714286</v>
      </c>
      <c r="BL73" s="7">
        <f>BA73+BJ73</f>
        <v>36</v>
      </c>
      <c r="BM73" s="7">
        <f>100*BL73/38</f>
        <v>94.73684210526316</v>
      </c>
      <c r="BN73" s="7"/>
      <c r="BO73" s="11"/>
      <c r="BP73" s="13" t="s">
        <v>30</v>
      </c>
      <c r="BQ73" s="7" t="s">
        <v>16</v>
      </c>
      <c r="BR73" s="7">
        <v>2</v>
      </c>
      <c r="BS73" s="7">
        <v>3</v>
      </c>
      <c r="BT73" s="7">
        <v>2</v>
      </c>
      <c r="BU73" s="7">
        <v>2</v>
      </c>
      <c r="BV73" s="7">
        <v>3</v>
      </c>
      <c r="BW73" s="7">
        <v>4</v>
      </c>
      <c r="BX73" s="7">
        <v>5</v>
      </c>
      <c r="BY73" s="7">
        <f>SUM(BR73:BX73)</f>
        <v>21</v>
      </c>
      <c r="BZ73" s="7">
        <f>100*BY73/21</f>
        <v>100</v>
      </c>
      <c r="CA73" s="7">
        <f>BP73+BY73</f>
        <v>29.89</v>
      </c>
      <c r="CB73" s="7">
        <f>100*CA73/31</f>
        <v>96.41935483870968</v>
      </c>
      <c r="CC73" s="7"/>
      <c r="CD73" s="7"/>
      <c r="CE73" s="7">
        <v>9</v>
      </c>
      <c r="CF73" s="7">
        <v>2</v>
      </c>
      <c r="CG73" s="7">
        <v>4</v>
      </c>
      <c r="CH73" s="7">
        <v>2</v>
      </c>
      <c r="CI73" s="7">
        <v>2</v>
      </c>
      <c r="CJ73" s="7">
        <v>2</v>
      </c>
      <c r="CK73" s="7">
        <v>5</v>
      </c>
      <c r="CL73" s="7">
        <f>SUM(CF73:CK73)</f>
        <v>17</v>
      </c>
      <c r="CM73" s="7">
        <f>100*CL73/19</f>
        <v>89.47368421052632</v>
      </c>
      <c r="CN73" s="7">
        <f>CE73+CL73</f>
        <v>26</v>
      </c>
      <c r="CO73" s="7">
        <f>100*CN73/29</f>
        <v>89.65517241379311</v>
      </c>
    </row>
    <row r="74" spans="1:93" ht="15">
      <c r="A74" s="7"/>
      <c r="B74" s="7" t="s">
        <v>116</v>
      </c>
      <c r="C74" s="7" t="s">
        <v>57</v>
      </c>
      <c r="D74" s="13" t="s">
        <v>170</v>
      </c>
      <c r="E74" s="9">
        <f>F74/6</f>
        <v>92.40573871372798</v>
      </c>
      <c r="F74" s="7">
        <f>T74+AI74+AX74+BM74+CB74+CO74</f>
        <v>554.4344322823679</v>
      </c>
      <c r="G74" s="12" t="s">
        <v>154</v>
      </c>
      <c r="H74" s="15" t="s">
        <v>23</v>
      </c>
      <c r="I74" s="7" t="s">
        <v>170</v>
      </c>
      <c r="J74" s="7">
        <v>3</v>
      </c>
      <c r="K74" s="7">
        <v>0</v>
      </c>
      <c r="L74" s="7">
        <v>2</v>
      </c>
      <c r="M74" s="7">
        <v>3</v>
      </c>
      <c r="N74" s="7">
        <v>4</v>
      </c>
      <c r="O74" s="7">
        <v>4</v>
      </c>
      <c r="P74" s="7">
        <v>3</v>
      </c>
      <c r="Q74" s="7">
        <f>SUM(J74:P74)</f>
        <v>19</v>
      </c>
      <c r="R74" s="7">
        <f>100*Q74/24</f>
        <v>79.16666666666667</v>
      </c>
      <c r="S74" s="7">
        <f>H74+Q74</f>
        <v>29</v>
      </c>
      <c r="T74" s="7">
        <f>100*S74/34</f>
        <v>85.29411764705883</v>
      </c>
      <c r="U74" s="12"/>
      <c r="V74" s="12" t="s">
        <v>154</v>
      </c>
      <c r="W74" s="12" t="s">
        <v>23</v>
      </c>
      <c r="X74" s="7" t="s">
        <v>170</v>
      </c>
      <c r="Y74" s="7">
        <v>3</v>
      </c>
      <c r="Z74" s="7">
        <v>2</v>
      </c>
      <c r="AA74" s="7">
        <v>6</v>
      </c>
      <c r="AB74" s="7">
        <v>4</v>
      </c>
      <c r="AC74" s="7">
        <v>6</v>
      </c>
      <c r="AD74" s="7">
        <v>4</v>
      </c>
      <c r="AE74" s="7">
        <v>4</v>
      </c>
      <c r="AF74" s="7">
        <f>SUM(Y74:AE74)</f>
        <v>29</v>
      </c>
      <c r="AG74" s="7">
        <f>100*AF74/29</f>
        <v>100</v>
      </c>
      <c r="AH74" s="7">
        <f>W74+AF74</f>
        <v>39</v>
      </c>
      <c r="AI74" s="7">
        <f>100*AH74/39</f>
        <v>100</v>
      </c>
      <c r="AJ74" s="12"/>
      <c r="AK74" s="12" t="s">
        <v>154</v>
      </c>
      <c r="AL74" s="12" t="s">
        <v>23</v>
      </c>
      <c r="AM74" s="7" t="s">
        <v>170</v>
      </c>
      <c r="AN74" s="7">
        <v>3</v>
      </c>
      <c r="AO74" s="7">
        <v>3</v>
      </c>
      <c r="AP74" s="7">
        <v>3</v>
      </c>
      <c r="AQ74" s="7">
        <v>4</v>
      </c>
      <c r="AR74" s="7">
        <v>4</v>
      </c>
      <c r="AS74" s="7">
        <v>3</v>
      </c>
      <c r="AT74" s="7">
        <v>0</v>
      </c>
      <c r="AU74" s="7">
        <f>SUM(AN74:AT74)</f>
        <v>20</v>
      </c>
      <c r="AV74" s="7">
        <f>100*AU74/25</f>
        <v>80</v>
      </c>
      <c r="AW74" s="7">
        <f>AL74+AU74</f>
        <v>30</v>
      </c>
      <c r="AX74" s="7">
        <f>100*AW74/35</f>
        <v>85.71428571428571</v>
      </c>
      <c r="AY74" s="7"/>
      <c r="AZ74" s="7" t="s">
        <v>154</v>
      </c>
      <c r="BA74" s="7">
        <v>10</v>
      </c>
      <c r="BB74" s="7" t="s">
        <v>170</v>
      </c>
      <c r="BC74" s="7">
        <v>3</v>
      </c>
      <c r="BD74" s="7">
        <v>3</v>
      </c>
      <c r="BE74" s="7">
        <v>3</v>
      </c>
      <c r="BF74" s="7">
        <v>4</v>
      </c>
      <c r="BG74" s="7">
        <v>4</v>
      </c>
      <c r="BH74" s="7">
        <v>6</v>
      </c>
      <c r="BI74" s="7">
        <v>5</v>
      </c>
      <c r="BJ74" s="7">
        <f>SUM(BC74:BI74)</f>
        <v>28</v>
      </c>
      <c r="BK74" s="7">
        <f>100*BJ74/28</f>
        <v>100</v>
      </c>
      <c r="BL74" s="7">
        <f>BA74+BJ74</f>
        <v>38</v>
      </c>
      <c r="BM74" s="7">
        <f>100*BL74/38</f>
        <v>100</v>
      </c>
      <c r="BN74" s="7"/>
      <c r="BO74" s="11"/>
      <c r="BP74" s="13" t="s">
        <v>23</v>
      </c>
      <c r="BQ74" s="7" t="s">
        <v>170</v>
      </c>
      <c r="BR74" s="7">
        <v>2</v>
      </c>
      <c r="BS74" s="7">
        <v>3</v>
      </c>
      <c r="BT74" s="7">
        <v>1</v>
      </c>
      <c r="BU74" s="7">
        <v>2</v>
      </c>
      <c r="BV74" s="7">
        <v>3</v>
      </c>
      <c r="BW74" s="7">
        <v>2</v>
      </c>
      <c r="BX74" s="7">
        <v>5</v>
      </c>
      <c r="BY74" s="7">
        <f>SUM(BR74:BX74)</f>
        <v>18</v>
      </c>
      <c r="BZ74" s="7">
        <f>100*BY74/21</f>
        <v>85.71428571428571</v>
      </c>
      <c r="CA74" s="7">
        <f>BP74+BY74</f>
        <v>28</v>
      </c>
      <c r="CB74" s="7">
        <f>100*CA74/31</f>
        <v>90.3225806451613</v>
      </c>
      <c r="CC74" s="7"/>
      <c r="CD74" s="7"/>
      <c r="CE74" s="7">
        <v>9</v>
      </c>
      <c r="CF74" s="7">
        <v>2</v>
      </c>
      <c r="CG74" s="7">
        <v>4</v>
      </c>
      <c r="CH74" s="7">
        <v>2</v>
      </c>
      <c r="CI74" s="7">
        <v>3</v>
      </c>
      <c r="CJ74" s="7">
        <v>2</v>
      </c>
      <c r="CK74" s="7">
        <v>5</v>
      </c>
      <c r="CL74" s="7">
        <f>SUM(CF74:CK74)</f>
        <v>18</v>
      </c>
      <c r="CM74" s="7">
        <f>100*CL74/19</f>
        <v>94.73684210526316</v>
      </c>
      <c r="CN74" s="7">
        <f>CE74+CL74</f>
        <v>27</v>
      </c>
      <c r="CO74" s="7">
        <f>100*CN74/29</f>
        <v>93.10344827586206</v>
      </c>
    </row>
    <row r="75" spans="1:93" ht="15">
      <c r="A75" s="7"/>
      <c r="B75" s="7" t="s">
        <v>116</v>
      </c>
      <c r="C75" s="7" t="s">
        <v>57</v>
      </c>
      <c r="D75" s="13" t="s">
        <v>171</v>
      </c>
      <c r="E75" s="9">
        <f>F75/6</f>
        <v>53.561754056175964</v>
      </c>
      <c r="F75" s="7">
        <f>T75+AI75+AX75+BM75+CB75+CO75</f>
        <v>321.37052433705577</v>
      </c>
      <c r="G75" s="12" t="s">
        <v>154</v>
      </c>
      <c r="H75" s="14" t="s">
        <v>23</v>
      </c>
      <c r="I75" s="7" t="s">
        <v>18</v>
      </c>
      <c r="J75" s="7"/>
      <c r="K75" s="7"/>
      <c r="L75" s="7"/>
      <c r="M75" s="7"/>
      <c r="N75" s="7"/>
      <c r="O75" s="7"/>
      <c r="P75" s="7"/>
      <c r="Q75" s="7">
        <f>SUM(J75:P75)</f>
        <v>0</v>
      </c>
      <c r="R75" s="7">
        <f>100*Q75/24</f>
        <v>0</v>
      </c>
      <c r="S75" s="7">
        <f>H75+Q75</f>
        <v>10</v>
      </c>
      <c r="T75" s="7">
        <f>100*S75/34</f>
        <v>29.41176470588235</v>
      </c>
      <c r="U75" s="12"/>
      <c r="V75" s="12" t="s">
        <v>154</v>
      </c>
      <c r="W75" s="12" t="s">
        <v>23</v>
      </c>
      <c r="X75" s="7" t="s">
        <v>18</v>
      </c>
      <c r="Y75" s="7"/>
      <c r="Z75" s="7"/>
      <c r="AA75" s="7"/>
      <c r="AB75" s="7"/>
      <c r="AC75" s="7"/>
      <c r="AD75" s="7"/>
      <c r="AE75" s="7"/>
      <c r="AF75" s="7">
        <f>SUM(Y75:AE75)</f>
        <v>0</v>
      </c>
      <c r="AG75" s="7">
        <f>100*AF75/29</f>
        <v>0</v>
      </c>
      <c r="AH75" s="7">
        <f>W75+AF75</f>
        <v>10</v>
      </c>
      <c r="AI75" s="7">
        <f>100*AH75/39</f>
        <v>25.641025641025642</v>
      </c>
      <c r="AJ75" s="12"/>
      <c r="AK75" s="12" t="s">
        <v>154</v>
      </c>
      <c r="AL75" s="12" t="s">
        <v>23</v>
      </c>
      <c r="AM75" s="7" t="s">
        <v>17</v>
      </c>
      <c r="AN75" s="7">
        <v>2</v>
      </c>
      <c r="AO75" s="7">
        <v>3</v>
      </c>
      <c r="AP75" s="7">
        <v>1</v>
      </c>
      <c r="AQ75" s="7">
        <v>2</v>
      </c>
      <c r="AR75" s="7">
        <v>3</v>
      </c>
      <c r="AS75" s="7">
        <v>4</v>
      </c>
      <c r="AT75" s="7">
        <v>5</v>
      </c>
      <c r="AU75" s="7">
        <f>SUM(AN75:AT75)</f>
        <v>20</v>
      </c>
      <c r="AV75" s="7">
        <f>100*AU75/25</f>
        <v>80</v>
      </c>
      <c r="AW75" s="7">
        <f>AL75+AU75</f>
        <v>30</v>
      </c>
      <c r="AX75" s="7">
        <f>100*AW75/35</f>
        <v>85.71428571428571</v>
      </c>
      <c r="AY75" s="7"/>
      <c r="AZ75" s="7" t="s">
        <v>154</v>
      </c>
      <c r="BA75" s="7">
        <v>10</v>
      </c>
      <c r="BB75" s="7" t="s">
        <v>17</v>
      </c>
      <c r="BC75" s="7">
        <v>1</v>
      </c>
      <c r="BD75" s="7">
        <v>3</v>
      </c>
      <c r="BE75" s="7">
        <v>2</v>
      </c>
      <c r="BF75" s="7">
        <v>4</v>
      </c>
      <c r="BG75" s="7">
        <v>4</v>
      </c>
      <c r="BH75" s="7">
        <v>4</v>
      </c>
      <c r="BI75" s="7">
        <v>0</v>
      </c>
      <c r="BJ75" s="7">
        <f>SUM(BC75:BI75)</f>
        <v>18</v>
      </c>
      <c r="BK75" s="7">
        <f>100*BJ75/22</f>
        <v>81.81818181818181</v>
      </c>
      <c r="BL75" s="7">
        <f>BA75+BJ75</f>
        <v>28</v>
      </c>
      <c r="BM75" s="7">
        <f>100*BL75/32</f>
        <v>87.5</v>
      </c>
      <c r="BN75" s="7"/>
      <c r="BO75" s="11"/>
      <c r="BP75" s="13"/>
      <c r="BQ75" s="7" t="s">
        <v>18</v>
      </c>
      <c r="BR75" s="7"/>
      <c r="BS75" s="7"/>
      <c r="BT75" s="7"/>
      <c r="BU75" s="7"/>
      <c r="BV75" s="7"/>
      <c r="BW75" s="7"/>
      <c r="BX75" s="7"/>
      <c r="BY75" s="7">
        <f>SUM(BR75:BX75)</f>
        <v>0</v>
      </c>
      <c r="BZ75" s="7">
        <f>100*BY75/21</f>
        <v>0</v>
      </c>
      <c r="CA75" s="7">
        <f>BP75+BY75</f>
        <v>0</v>
      </c>
      <c r="CB75" s="7">
        <f>100*CA75/31</f>
        <v>0</v>
      </c>
      <c r="CC75" s="7"/>
      <c r="CD75" s="7"/>
      <c r="CE75" s="7">
        <v>9</v>
      </c>
      <c r="CF75" s="7">
        <v>2</v>
      </c>
      <c r="CG75" s="7">
        <v>4</v>
      </c>
      <c r="CH75" s="7">
        <v>2</v>
      </c>
      <c r="CI75" s="7">
        <v>3</v>
      </c>
      <c r="CJ75" s="7">
        <v>2</v>
      </c>
      <c r="CK75" s="7">
        <v>5</v>
      </c>
      <c r="CL75" s="7">
        <f>SUM(CF75:CK75)</f>
        <v>18</v>
      </c>
      <c r="CM75" s="7">
        <f>100*CL75/19</f>
        <v>94.73684210526316</v>
      </c>
      <c r="CN75" s="7">
        <f>CE75+CL75</f>
        <v>27</v>
      </c>
      <c r="CO75" s="7">
        <f>100*CN75/29</f>
        <v>93.10344827586206</v>
      </c>
    </row>
    <row r="76" spans="1:93" ht="15">
      <c r="A76" s="7"/>
      <c r="B76" s="7" t="s">
        <v>116</v>
      </c>
      <c r="C76" s="7" t="s">
        <v>57</v>
      </c>
      <c r="D76" s="13" t="s">
        <v>178</v>
      </c>
      <c r="E76" s="9">
        <f>F76/6</f>
        <v>92.40573871372798</v>
      </c>
      <c r="F76" s="7">
        <f>T76+AI76+AX76+BM76+CB76+CO76</f>
        <v>554.4344322823679</v>
      </c>
      <c r="G76" s="12" t="s">
        <v>154</v>
      </c>
      <c r="H76" s="14" t="s">
        <v>23</v>
      </c>
      <c r="I76" s="7" t="s">
        <v>16</v>
      </c>
      <c r="J76" s="7">
        <v>3</v>
      </c>
      <c r="K76" s="7">
        <v>0</v>
      </c>
      <c r="L76" s="7">
        <v>2</v>
      </c>
      <c r="M76" s="7">
        <v>3</v>
      </c>
      <c r="N76" s="7">
        <v>4</v>
      </c>
      <c r="O76" s="7">
        <v>4</v>
      </c>
      <c r="P76" s="7">
        <v>3</v>
      </c>
      <c r="Q76" s="7">
        <f>SUM(J76:P76)</f>
        <v>19</v>
      </c>
      <c r="R76" s="7">
        <f>100*Q76/24</f>
        <v>79.16666666666667</v>
      </c>
      <c r="S76" s="7">
        <f>H76+Q76</f>
        <v>29</v>
      </c>
      <c r="T76" s="7">
        <f>100*S76/34</f>
        <v>85.29411764705883</v>
      </c>
      <c r="U76" s="12"/>
      <c r="V76" s="12" t="s">
        <v>154</v>
      </c>
      <c r="W76" s="12" t="s">
        <v>23</v>
      </c>
      <c r="X76" s="7" t="s">
        <v>16</v>
      </c>
      <c r="Y76" s="7">
        <v>3</v>
      </c>
      <c r="Z76" s="7">
        <v>2</v>
      </c>
      <c r="AA76" s="7">
        <v>6</v>
      </c>
      <c r="AB76" s="7">
        <v>4</v>
      </c>
      <c r="AC76" s="7">
        <v>6</v>
      </c>
      <c r="AD76" s="7">
        <v>4</v>
      </c>
      <c r="AE76" s="7">
        <v>4</v>
      </c>
      <c r="AF76" s="7">
        <f>SUM(Y76:AE76)</f>
        <v>29</v>
      </c>
      <c r="AG76" s="7">
        <f>100*AF76/29</f>
        <v>100</v>
      </c>
      <c r="AH76" s="7">
        <f>W76+AF76</f>
        <v>39</v>
      </c>
      <c r="AI76" s="7">
        <f>100*AH76/39</f>
        <v>100</v>
      </c>
      <c r="AJ76" s="12"/>
      <c r="AK76" s="12" t="s">
        <v>154</v>
      </c>
      <c r="AL76" s="12" t="s">
        <v>23</v>
      </c>
      <c r="AM76" s="7" t="s">
        <v>16</v>
      </c>
      <c r="AN76" s="7">
        <v>3</v>
      </c>
      <c r="AO76" s="7">
        <v>3</v>
      </c>
      <c r="AP76" s="7">
        <v>3</v>
      </c>
      <c r="AQ76" s="7">
        <v>4</v>
      </c>
      <c r="AR76" s="7">
        <v>4</v>
      </c>
      <c r="AS76" s="7">
        <v>3</v>
      </c>
      <c r="AT76" s="7">
        <v>0</v>
      </c>
      <c r="AU76" s="7">
        <f>SUM(AN76:AT76)</f>
        <v>20</v>
      </c>
      <c r="AV76" s="7">
        <f>100*AU76/25</f>
        <v>80</v>
      </c>
      <c r="AW76" s="7">
        <f>AL76+AU76</f>
        <v>30</v>
      </c>
      <c r="AX76" s="7">
        <f>100*AW76/35</f>
        <v>85.71428571428571</v>
      </c>
      <c r="AY76" s="7"/>
      <c r="AZ76" s="7" t="s">
        <v>154</v>
      </c>
      <c r="BA76" s="7">
        <v>10</v>
      </c>
      <c r="BB76" s="7" t="s">
        <v>16</v>
      </c>
      <c r="BC76" s="7">
        <v>3</v>
      </c>
      <c r="BD76" s="7">
        <v>3</v>
      </c>
      <c r="BE76" s="7">
        <v>3</v>
      </c>
      <c r="BF76" s="7">
        <v>4</v>
      </c>
      <c r="BG76" s="7">
        <v>4</v>
      </c>
      <c r="BH76" s="7">
        <v>6</v>
      </c>
      <c r="BI76" s="7">
        <v>5</v>
      </c>
      <c r="BJ76" s="7">
        <f>SUM(BC76:BI76)</f>
        <v>28</v>
      </c>
      <c r="BK76" s="7">
        <f>100*BJ76/28</f>
        <v>100</v>
      </c>
      <c r="BL76" s="7">
        <f>BA76+BJ76</f>
        <v>38</v>
      </c>
      <c r="BM76" s="7">
        <f>100*BL76/38</f>
        <v>100</v>
      </c>
      <c r="BN76" s="7"/>
      <c r="BO76" s="11"/>
      <c r="BP76" s="13" t="s">
        <v>23</v>
      </c>
      <c r="BQ76" s="7" t="s">
        <v>16</v>
      </c>
      <c r="BR76" s="7">
        <v>2</v>
      </c>
      <c r="BS76" s="7">
        <v>3</v>
      </c>
      <c r="BT76" s="7">
        <v>1</v>
      </c>
      <c r="BU76" s="7">
        <v>2</v>
      </c>
      <c r="BV76" s="7">
        <v>3</v>
      </c>
      <c r="BW76" s="7">
        <v>2</v>
      </c>
      <c r="BX76" s="7">
        <v>5</v>
      </c>
      <c r="BY76" s="7">
        <f>SUM(BR76:BX76)</f>
        <v>18</v>
      </c>
      <c r="BZ76" s="7">
        <f>100*BY76/21</f>
        <v>85.71428571428571</v>
      </c>
      <c r="CA76" s="7">
        <f>BP76+BY76</f>
        <v>28</v>
      </c>
      <c r="CB76" s="7">
        <f>100*CA76/31</f>
        <v>90.3225806451613</v>
      </c>
      <c r="CC76" s="7"/>
      <c r="CD76" s="7"/>
      <c r="CE76" s="7">
        <v>9</v>
      </c>
      <c r="CF76" s="7">
        <v>2</v>
      </c>
      <c r="CG76" s="7">
        <v>4</v>
      </c>
      <c r="CH76" s="7">
        <v>2</v>
      </c>
      <c r="CI76" s="7">
        <v>3</v>
      </c>
      <c r="CJ76" s="7">
        <v>2</v>
      </c>
      <c r="CK76" s="7">
        <v>5</v>
      </c>
      <c r="CL76" s="7">
        <f>SUM(CF76:CK76)</f>
        <v>18</v>
      </c>
      <c r="CM76" s="7">
        <f>100*CL76/19</f>
        <v>94.73684210526316</v>
      </c>
      <c r="CN76" s="7">
        <f>CE76+CL76</f>
        <v>27</v>
      </c>
      <c r="CO76" s="7">
        <f>100*CN76/29</f>
        <v>93.10344827586206</v>
      </c>
    </row>
    <row r="77" spans="1:93" ht="15">
      <c r="A77" s="7"/>
      <c r="B77" s="7" t="s">
        <v>117</v>
      </c>
      <c r="C77" s="7" t="s">
        <v>118</v>
      </c>
      <c r="D77" s="12" t="s">
        <v>170</v>
      </c>
      <c r="E77" s="9">
        <f>F77/6</f>
        <v>48.082044455713316</v>
      </c>
      <c r="F77" s="7">
        <f>T77+AI77+AX77+BM77+CB77+CO77</f>
        <v>288.4922667342799</v>
      </c>
      <c r="G77" s="12" t="s">
        <v>154</v>
      </c>
      <c r="H77" s="12" t="s">
        <v>23</v>
      </c>
      <c r="I77" s="7" t="s">
        <v>170</v>
      </c>
      <c r="J77" s="7">
        <v>2</v>
      </c>
      <c r="K77" s="7">
        <v>1</v>
      </c>
      <c r="L77" s="7">
        <v>4</v>
      </c>
      <c r="M77" s="7">
        <v>0</v>
      </c>
      <c r="N77" s="7">
        <v>0</v>
      </c>
      <c r="O77" s="7">
        <v>0</v>
      </c>
      <c r="P77" s="7">
        <v>2</v>
      </c>
      <c r="Q77" s="7">
        <f>SUM(J77:P77)</f>
        <v>9</v>
      </c>
      <c r="R77" s="7">
        <f>100*Q77/24</f>
        <v>37.5</v>
      </c>
      <c r="S77" s="7">
        <f>H77+Q77</f>
        <v>19</v>
      </c>
      <c r="T77" s="7">
        <f>100*S77/34</f>
        <v>55.88235294117647</v>
      </c>
      <c r="U77" s="12"/>
      <c r="V77" s="12" t="s">
        <v>154</v>
      </c>
      <c r="W77" s="12" t="s">
        <v>160</v>
      </c>
      <c r="X77" s="7" t="s">
        <v>170</v>
      </c>
      <c r="Y77" s="7">
        <v>3</v>
      </c>
      <c r="Z77" s="7">
        <v>0</v>
      </c>
      <c r="AA77" s="7">
        <v>0</v>
      </c>
      <c r="AB77" s="7">
        <v>1</v>
      </c>
      <c r="AC77" s="7">
        <v>0</v>
      </c>
      <c r="AD77" s="7">
        <v>0</v>
      </c>
      <c r="AE77" s="7">
        <v>2</v>
      </c>
      <c r="AF77" s="7">
        <f>SUM(Y77:AE77)</f>
        <v>6</v>
      </c>
      <c r="AG77" s="7">
        <f>100*AF77/29</f>
        <v>20.689655172413794</v>
      </c>
      <c r="AH77" s="7">
        <f>W77+AF77</f>
        <v>9.75</v>
      </c>
      <c r="AI77" s="7">
        <f>100*AH77/39</f>
        <v>25</v>
      </c>
      <c r="AJ77" s="12"/>
      <c r="AK77" s="12" t="s">
        <v>18</v>
      </c>
      <c r="AL77" s="12" t="s">
        <v>33</v>
      </c>
      <c r="AM77" s="7" t="s">
        <v>170</v>
      </c>
      <c r="AN77" s="7"/>
      <c r="AO77" s="7"/>
      <c r="AP77" s="7"/>
      <c r="AQ77" s="7"/>
      <c r="AR77" s="7"/>
      <c r="AS77" s="7"/>
      <c r="AT77" s="7"/>
      <c r="AU77" s="7">
        <f>SUM(AN77:AT77)</f>
        <v>0</v>
      </c>
      <c r="AV77" s="7">
        <f>100*AU77/25</f>
        <v>0</v>
      </c>
      <c r="AW77" s="7">
        <f>AL77+AU77</f>
        <v>0</v>
      </c>
      <c r="AX77" s="7">
        <f>100*AW77/35</f>
        <v>0</v>
      </c>
      <c r="AY77" s="7"/>
      <c r="AZ77" s="7" t="s">
        <v>154</v>
      </c>
      <c r="BA77" s="7">
        <v>8.89</v>
      </c>
      <c r="BB77" s="7" t="s">
        <v>170</v>
      </c>
      <c r="BC77" s="7">
        <v>1</v>
      </c>
      <c r="BD77" s="7">
        <v>1</v>
      </c>
      <c r="BE77" s="7">
        <v>4</v>
      </c>
      <c r="BF77" s="7">
        <v>2</v>
      </c>
      <c r="BG77" s="7">
        <v>4</v>
      </c>
      <c r="BH77" s="7">
        <v>4</v>
      </c>
      <c r="BI77" s="7">
        <v>0</v>
      </c>
      <c r="BJ77" s="7">
        <f>SUM(BC77:BI77)</f>
        <v>16</v>
      </c>
      <c r="BK77" s="7">
        <f>100*BJ77/22</f>
        <v>72.72727272727273</v>
      </c>
      <c r="BL77" s="7">
        <f>BA77+BJ77</f>
        <v>24.89</v>
      </c>
      <c r="BM77" s="7">
        <f>100*BL77/32</f>
        <v>77.78125</v>
      </c>
      <c r="BN77" s="7"/>
      <c r="BO77" s="11"/>
      <c r="BP77" s="13" t="s">
        <v>30</v>
      </c>
      <c r="BQ77" s="7" t="s">
        <v>170</v>
      </c>
      <c r="BR77" s="7">
        <v>0</v>
      </c>
      <c r="BS77" s="7">
        <v>1</v>
      </c>
      <c r="BT77" s="7">
        <v>1</v>
      </c>
      <c r="BU77" s="7">
        <v>4</v>
      </c>
      <c r="BV77" s="7">
        <v>3</v>
      </c>
      <c r="BW77" s="7">
        <v>2</v>
      </c>
      <c r="BX77" s="7">
        <v>4</v>
      </c>
      <c r="BY77" s="7">
        <f>SUM(BR77:BX77)</f>
        <v>15</v>
      </c>
      <c r="BZ77" s="7">
        <f>100*BY77/22</f>
        <v>68.18181818181819</v>
      </c>
      <c r="CA77" s="7">
        <f>BP77+BY77</f>
        <v>23.89</v>
      </c>
      <c r="CB77" s="7">
        <f>100*CA77/32</f>
        <v>74.65625</v>
      </c>
      <c r="CC77" s="7"/>
      <c r="CD77" s="7"/>
      <c r="CE77" s="7">
        <v>8</v>
      </c>
      <c r="CF77" s="7">
        <v>2</v>
      </c>
      <c r="CG77" s="7">
        <v>0</v>
      </c>
      <c r="CH77" s="7">
        <v>2</v>
      </c>
      <c r="CI77" s="7">
        <v>2</v>
      </c>
      <c r="CJ77" s="7">
        <v>2</v>
      </c>
      <c r="CK77" s="7">
        <v>0</v>
      </c>
      <c r="CL77" s="7">
        <f>SUM(CF77:CK77)</f>
        <v>8</v>
      </c>
      <c r="CM77" s="7">
        <f>100*CL77/19</f>
        <v>42.10526315789474</v>
      </c>
      <c r="CN77" s="7">
        <f>CE77+CL77</f>
        <v>16</v>
      </c>
      <c r="CO77" s="7">
        <f>100*CN77/29</f>
        <v>55.172413793103445</v>
      </c>
    </row>
    <row r="78" spans="1:93" ht="15">
      <c r="A78" s="7"/>
      <c r="B78" s="7" t="s">
        <v>117</v>
      </c>
      <c r="C78" s="7" t="s">
        <v>118</v>
      </c>
      <c r="D78" s="13" t="s">
        <v>179</v>
      </c>
      <c r="E78" s="9">
        <f>F78/6</f>
        <v>45.517941891610754</v>
      </c>
      <c r="F78" s="7">
        <f>T78+AI78+AX78+BM78+CB78+CO78</f>
        <v>273.10765134966454</v>
      </c>
      <c r="G78" s="12" t="s">
        <v>154</v>
      </c>
      <c r="H78" s="12" t="s">
        <v>23</v>
      </c>
      <c r="I78" s="7" t="s">
        <v>17</v>
      </c>
      <c r="J78" s="7">
        <v>2</v>
      </c>
      <c r="K78" s="7">
        <v>1</v>
      </c>
      <c r="L78" s="7">
        <v>4</v>
      </c>
      <c r="M78" s="7">
        <v>0</v>
      </c>
      <c r="N78" s="7">
        <v>0</v>
      </c>
      <c r="O78" s="7">
        <v>0</v>
      </c>
      <c r="P78" s="7">
        <v>2</v>
      </c>
      <c r="Q78" s="7">
        <f>SUM(J78:P78)</f>
        <v>9</v>
      </c>
      <c r="R78" s="7">
        <f>100*Q78/24</f>
        <v>37.5</v>
      </c>
      <c r="S78" s="7">
        <f>H78+Q78</f>
        <v>19</v>
      </c>
      <c r="T78" s="7">
        <f>100*S78/34</f>
        <v>55.88235294117647</v>
      </c>
      <c r="U78" s="12"/>
      <c r="V78" s="12" t="s">
        <v>154</v>
      </c>
      <c r="W78" s="12" t="s">
        <v>160</v>
      </c>
      <c r="X78" s="7" t="s">
        <v>18</v>
      </c>
      <c r="Y78" s="7"/>
      <c r="Z78" s="7"/>
      <c r="AA78" s="7"/>
      <c r="AB78" s="7"/>
      <c r="AC78" s="7"/>
      <c r="AD78" s="7"/>
      <c r="AE78" s="7"/>
      <c r="AF78" s="7">
        <f>SUM(Y78:AE78)</f>
        <v>0</v>
      </c>
      <c r="AG78" s="7">
        <f>100*AF78/29</f>
        <v>0</v>
      </c>
      <c r="AH78" s="7">
        <f>W78+AF78</f>
        <v>3.75</v>
      </c>
      <c r="AI78" s="7">
        <f>100*AH78/39</f>
        <v>9.615384615384615</v>
      </c>
      <c r="AJ78" s="12"/>
      <c r="AK78" s="12" t="s">
        <v>18</v>
      </c>
      <c r="AL78" s="12" t="s">
        <v>33</v>
      </c>
      <c r="AM78" s="7" t="s">
        <v>18</v>
      </c>
      <c r="AN78" s="7"/>
      <c r="AO78" s="7"/>
      <c r="AP78" s="7"/>
      <c r="AQ78" s="7"/>
      <c r="AR78" s="7"/>
      <c r="AS78" s="7"/>
      <c r="AT78" s="7"/>
      <c r="AU78" s="7">
        <f>SUM(AN78:AT78)</f>
        <v>0</v>
      </c>
      <c r="AV78" s="7">
        <f>100*AU78/25</f>
        <v>0</v>
      </c>
      <c r="AW78" s="7">
        <f>AL78+AU78</f>
        <v>0</v>
      </c>
      <c r="AX78" s="7">
        <f>100*AW78/35</f>
        <v>0</v>
      </c>
      <c r="AY78" s="7"/>
      <c r="AZ78" s="7" t="s">
        <v>154</v>
      </c>
      <c r="BA78" s="7">
        <v>8.89</v>
      </c>
      <c r="BB78" s="7" t="s">
        <v>17</v>
      </c>
      <c r="BC78" s="7">
        <v>1</v>
      </c>
      <c r="BD78" s="7">
        <v>1</v>
      </c>
      <c r="BE78" s="7">
        <v>4</v>
      </c>
      <c r="BF78" s="7">
        <v>2</v>
      </c>
      <c r="BG78" s="7">
        <v>4</v>
      </c>
      <c r="BH78" s="7">
        <v>4</v>
      </c>
      <c r="BI78" s="7">
        <v>0</v>
      </c>
      <c r="BJ78" s="7">
        <f>SUM(BC78:BI78)</f>
        <v>16</v>
      </c>
      <c r="BK78" s="7">
        <f>100*BJ78/22</f>
        <v>72.72727272727273</v>
      </c>
      <c r="BL78" s="7">
        <f>BA78+BJ78</f>
        <v>24.89</v>
      </c>
      <c r="BM78" s="7">
        <f>100*BL78/32</f>
        <v>77.78125</v>
      </c>
      <c r="BN78" s="7"/>
      <c r="BO78" s="11"/>
      <c r="BP78" s="13" t="s">
        <v>30</v>
      </c>
      <c r="BQ78" s="7" t="s">
        <v>17</v>
      </c>
      <c r="BR78" s="7">
        <v>0</v>
      </c>
      <c r="BS78" s="7">
        <v>1</v>
      </c>
      <c r="BT78" s="7">
        <v>1</v>
      </c>
      <c r="BU78" s="7">
        <v>4</v>
      </c>
      <c r="BV78" s="7">
        <v>3</v>
      </c>
      <c r="BW78" s="7">
        <v>2</v>
      </c>
      <c r="BX78" s="7">
        <v>4</v>
      </c>
      <c r="BY78" s="7">
        <f>SUM(BR78:BX78)</f>
        <v>15</v>
      </c>
      <c r="BZ78" s="7">
        <f>100*BY78/22</f>
        <v>68.18181818181819</v>
      </c>
      <c r="CA78" s="7">
        <f>BP78+BY78</f>
        <v>23.89</v>
      </c>
      <c r="CB78" s="7">
        <f>100*CA78/32</f>
        <v>74.65625</v>
      </c>
      <c r="CC78" s="7"/>
      <c r="CD78" s="7"/>
      <c r="CE78" s="7">
        <v>8</v>
      </c>
      <c r="CF78" s="7">
        <v>2</v>
      </c>
      <c r="CG78" s="7">
        <v>0</v>
      </c>
      <c r="CH78" s="7">
        <v>2</v>
      </c>
      <c r="CI78" s="7">
        <v>2</v>
      </c>
      <c r="CJ78" s="7">
        <v>2</v>
      </c>
      <c r="CK78" s="7">
        <v>0</v>
      </c>
      <c r="CL78" s="7">
        <f>SUM(CF78:CK78)</f>
        <v>8</v>
      </c>
      <c r="CM78" s="7">
        <f>100*CL78/19</f>
        <v>42.10526315789474</v>
      </c>
      <c r="CN78" s="7">
        <f>CE78+CL78</f>
        <v>16</v>
      </c>
      <c r="CO78" s="7">
        <f>100*CN78/29</f>
        <v>55.172413793103445</v>
      </c>
    </row>
    <row r="79" spans="1:93" ht="15">
      <c r="A79" s="7"/>
      <c r="B79" s="7" t="s">
        <v>117</v>
      </c>
      <c r="C79" s="7" t="s">
        <v>118</v>
      </c>
      <c r="D79" s="13" t="s">
        <v>175</v>
      </c>
      <c r="E79" s="9">
        <f>F79/6</f>
        <v>43.84325176121616</v>
      </c>
      <c r="F79" s="7">
        <f>T79+AI79+AX79+BM79+CB79+CO79</f>
        <v>263.05951056729697</v>
      </c>
      <c r="G79" s="12" t="s">
        <v>154</v>
      </c>
      <c r="H79" s="15" t="s">
        <v>23</v>
      </c>
      <c r="I79" s="7" t="s">
        <v>16</v>
      </c>
      <c r="J79" s="7">
        <v>0</v>
      </c>
      <c r="K79" s="7">
        <v>0</v>
      </c>
      <c r="L79" s="7">
        <v>2</v>
      </c>
      <c r="M79" s="7">
        <v>3</v>
      </c>
      <c r="N79" s="7">
        <v>0</v>
      </c>
      <c r="O79" s="7">
        <v>0</v>
      </c>
      <c r="P79" s="7">
        <v>2</v>
      </c>
      <c r="Q79" s="7">
        <f>SUM(J79:P79)</f>
        <v>7</v>
      </c>
      <c r="R79" s="7">
        <f>100*Q79/24</f>
        <v>29.166666666666668</v>
      </c>
      <c r="S79" s="7">
        <f>H79+Q79</f>
        <v>17</v>
      </c>
      <c r="T79" s="7">
        <f>100*S79/34</f>
        <v>50</v>
      </c>
      <c r="U79" s="12"/>
      <c r="V79" s="12" t="s">
        <v>154</v>
      </c>
      <c r="W79" s="12" t="s">
        <v>160</v>
      </c>
      <c r="X79" s="7" t="s">
        <v>16</v>
      </c>
      <c r="Y79" s="7">
        <v>3</v>
      </c>
      <c r="Z79" s="7">
        <v>0</v>
      </c>
      <c r="AA79" s="7">
        <v>0</v>
      </c>
      <c r="AB79" s="7">
        <v>1</v>
      </c>
      <c r="AC79" s="7">
        <v>0</v>
      </c>
      <c r="AD79" s="7">
        <v>0</v>
      </c>
      <c r="AE79" s="7">
        <v>2</v>
      </c>
      <c r="AF79" s="7">
        <f>SUM(Y79:AE79)</f>
        <v>6</v>
      </c>
      <c r="AG79" s="7">
        <f>100*AF79/29</f>
        <v>20.689655172413794</v>
      </c>
      <c r="AH79" s="7">
        <f>W79+AF79</f>
        <v>9.75</v>
      </c>
      <c r="AI79" s="7">
        <f>100*AH79/39</f>
        <v>25</v>
      </c>
      <c r="AJ79" s="12"/>
      <c r="AK79" s="12" t="s">
        <v>18</v>
      </c>
      <c r="AL79" s="12" t="s">
        <v>33</v>
      </c>
      <c r="AM79" s="7" t="s">
        <v>18</v>
      </c>
      <c r="AN79" s="7"/>
      <c r="AO79" s="7"/>
      <c r="AP79" s="7"/>
      <c r="AQ79" s="7"/>
      <c r="AR79" s="7"/>
      <c r="AS79" s="7"/>
      <c r="AT79" s="7"/>
      <c r="AU79" s="7">
        <f>SUM(AN79:AT79)</f>
        <v>0</v>
      </c>
      <c r="AV79" s="7">
        <f>100*AU79/25</f>
        <v>0</v>
      </c>
      <c r="AW79" s="7">
        <f>AL79+AU79</f>
        <v>0</v>
      </c>
      <c r="AX79" s="7">
        <f>100*AW79/35</f>
        <v>0</v>
      </c>
      <c r="AY79" s="7"/>
      <c r="AZ79" s="7" t="s">
        <v>154</v>
      </c>
      <c r="BA79" s="7">
        <v>8.89</v>
      </c>
      <c r="BB79" s="7" t="s">
        <v>16</v>
      </c>
      <c r="BC79" s="7">
        <v>2</v>
      </c>
      <c r="BD79" s="7">
        <v>3</v>
      </c>
      <c r="BE79" s="7">
        <v>3</v>
      </c>
      <c r="BF79" s="7">
        <v>4</v>
      </c>
      <c r="BG79" s="7">
        <v>0</v>
      </c>
      <c r="BH79" s="7">
        <v>0</v>
      </c>
      <c r="BI79" s="7">
        <v>4</v>
      </c>
      <c r="BJ79" s="7">
        <f>SUM(BC79:BI79)</f>
        <v>16</v>
      </c>
      <c r="BK79" s="7">
        <f>100*BJ79/28</f>
        <v>57.142857142857146</v>
      </c>
      <c r="BL79" s="7">
        <f>BA79+BJ79</f>
        <v>24.89</v>
      </c>
      <c r="BM79" s="7">
        <f>100*BL79/38</f>
        <v>65.5</v>
      </c>
      <c r="BN79" s="7"/>
      <c r="BO79" s="11"/>
      <c r="BP79" s="13" t="s">
        <v>30</v>
      </c>
      <c r="BQ79" s="7" t="s">
        <v>16</v>
      </c>
      <c r="BR79" s="7">
        <v>1</v>
      </c>
      <c r="BS79" s="7">
        <v>0</v>
      </c>
      <c r="BT79" s="7">
        <v>2</v>
      </c>
      <c r="BU79" s="7">
        <v>2</v>
      </c>
      <c r="BV79" s="7">
        <v>2</v>
      </c>
      <c r="BW79" s="7">
        <v>3</v>
      </c>
      <c r="BX79" s="7">
        <v>2</v>
      </c>
      <c r="BY79" s="7">
        <f>SUM(BR79:BX79)</f>
        <v>12</v>
      </c>
      <c r="BZ79" s="7">
        <f>100*BY79/21</f>
        <v>57.142857142857146</v>
      </c>
      <c r="CA79" s="7">
        <f>BP79+BY79</f>
        <v>20.89</v>
      </c>
      <c r="CB79" s="7">
        <f>100*CA79/31</f>
        <v>67.38709677419355</v>
      </c>
      <c r="CC79" s="7"/>
      <c r="CD79" s="7"/>
      <c r="CE79" s="7">
        <v>8</v>
      </c>
      <c r="CF79" s="7">
        <v>2</v>
      </c>
      <c r="CG79" s="7">
        <v>0</v>
      </c>
      <c r="CH79" s="7">
        <v>2</v>
      </c>
      <c r="CI79" s="7">
        <v>2</v>
      </c>
      <c r="CJ79" s="7">
        <v>2</v>
      </c>
      <c r="CK79" s="7">
        <v>0</v>
      </c>
      <c r="CL79" s="7">
        <f>SUM(CF79:CK79)</f>
        <v>8</v>
      </c>
      <c r="CM79" s="7">
        <f>100*CL79/19</f>
        <v>42.10526315789474</v>
      </c>
      <c r="CN79" s="7">
        <f>CE79+CL79</f>
        <v>16</v>
      </c>
      <c r="CO79" s="7">
        <f>100*CN79/29</f>
        <v>55.172413793103445</v>
      </c>
    </row>
    <row r="80" spans="1:93" ht="15">
      <c r="A80" s="7"/>
      <c r="B80" s="7" t="s">
        <v>119</v>
      </c>
      <c r="C80" s="7" t="s">
        <v>112</v>
      </c>
      <c r="D80" s="13" t="s">
        <v>180</v>
      </c>
      <c r="E80" s="9">
        <f>F80/6</f>
        <v>86.15639947635249</v>
      </c>
      <c r="F80" s="7">
        <f>T80+AI80+AX80+BM80+CB80+CO80</f>
        <v>516.938396858115</v>
      </c>
      <c r="G80" s="12" t="s">
        <v>154</v>
      </c>
      <c r="H80" s="15" t="s">
        <v>167</v>
      </c>
      <c r="I80" s="7" t="s">
        <v>16</v>
      </c>
      <c r="J80" s="7">
        <v>3</v>
      </c>
      <c r="K80" s="7">
        <v>3</v>
      </c>
      <c r="L80" s="7">
        <v>3</v>
      </c>
      <c r="M80" s="7">
        <v>3</v>
      </c>
      <c r="N80" s="7">
        <v>4</v>
      </c>
      <c r="O80" s="7">
        <v>0</v>
      </c>
      <c r="P80" s="7">
        <v>4</v>
      </c>
      <c r="Q80" s="7">
        <f>SUM(J80:P80)</f>
        <v>20</v>
      </c>
      <c r="R80" s="7">
        <f>100*Q80/24</f>
        <v>83.33333333333333</v>
      </c>
      <c r="S80" s="7">
        <f>H80+Q80</f>
        <v>28</v>
      </c>
      <c r="T80" s="7">
        <f>100*S80/34</f>
        <v>82.3529411764706</v>
      </c>
      <c r="U80" s="12"/>
      <c r="V80" s="12" t="s">
        <v>154</v>
      </c>
      <c r="W80" s="12" t="s">
        <v>157</v>
      </c>
      <c r="X80" s="7" t="s">
        <v>16</v>
      </c>
      <c r="Y80" s="7">
        <v>3</v>
      </c>
      <c r="Z80" s="7">
        <v>2</v>
      </c>
      <c r="AA80" s="7">
        <v>3</v>
      </c>
      <c r="AB80" s="7">
        <v>4</v>
      </c>
      <c r="AC80" s="7">
        <v>6</v>
      </c>
      <c r="AD80" s="7">
        <v>2</v>
      </c>
      <c r="AE80" s="7">
        <v>4</v>
      </c>
      <c r="AF80" s="7">
        <f>SUM(Y80:AE80)</f>
        <v>24</v>
      </c>
      <c r="AG80" s="7">
        <f>100*AF80/29</f>
        <v>82.75862068965517</v>
      </c>
      <c r="AH80" s="7">
        <f>W80+AF80</f>
        <v>32.75</v>
      </c>
      <c r="AI80" s="7">
        <f>100*AH80/39</f>
        <v>83.97435897435898</v>
      </c>
      <c r="AJ80" s="12"/>
      <c r="AK80" s="12" t="s">
        <v>154</v>
      </c>
      <c r="AL80" s="12" t="s">
        <v>23</v>
      </c>
      <c r="AM80" s="7" t="s">
        <v>16</v>
      </c>
      <c r="AN80" s="7">
        <v>1</v>
      </c>
      <c r="AO80" s="7">
        <v>0</v>
      </c>
      <c r="AP80" s="7">
        <v>2</v>
      </c>
      <c r="AQ80" s="7">
        <v>3</v>
      </c>
      <c r="AR80" s="7">
        <v>3</v>
      </c>
      <c r="AS80" s="7">
        <v>3</v>
      </c>
      <c r="AT80" s="7">
        <v>5</v>
      </c>
      <c r="AU80" s="7">
        <f>SUM(AN80:AT80)</f>
        <v>17</v>
      </c>
      <c r="AV80" s="7">
        <f>100*AU80/25</f>
        <v>68</v>
      </c>
      <c r="AW80" s="7">
        <f>AL80+AU80</f>
        <v>27</v>
      </c>
      <c r="AX80" s="7">
        <f>100*AW80/35</f>
        <v>77.14285714285714</v>
      </c>
      <c r="AY80" s="7"/>
      <c r="AZ80" s="7" t="s">
        <v>154</v>
      </c>
      <c r="BA80" s="7">
        <v>7.78</v>
      </c>
      <c r="BB80" s="7" t="s">
        <v>16</v>
      </c>
      <c r="BC80" s="7">
        <v>3</v>
      </c>
      <c r="BD80" s="7">
        <v>3</v>
      </c>
      <c r="BE80" s="7">
        <v>3</v>
      </c>
      <c r="BF80" s="7">
        <v>4</v>
      </c>
      <c r="BG80" s="7">
        <v>4</v>
      </c>
      <c r="BH80" s="7">
        <v>6</v>
      </c>
      <c r="BI80" s="7">
        <v>5</v>
      </c>
      <c r="BJ80" s="7">
        <f>SUM(BC80:BI80)</f>
        <v>28</v>
      </c>
      <c r="BK80" s="7">
        <f>100*BJ80/28</f>
        <v>100</v>
      </c>
      <c r="BL80" s="7">
        <f>BA80+BJ80</f>
        <v>35.78</v>
      </c>
      <c r="BM80" s="7">
        <f>100*BL80/38</f>
        <v>94.15789473684211</v>
      </c>
      <c r="BN80" s="7"/>
      <c r="BO80" s="11"/>
      <c r="BP80" s="13" t="s">
        <v>23</v>
      </c>
      <c r="BQ80" s="7" t="s">
        <v>16</v>
      </c>
      <c r="BR80" s="7">
        <v>2</v>
      </c>
      <c r="BS80" s="7">
        <v>3</v>
      </c>
      <c r="BT80" s="7">
        <v>2</v>
      </c>
      <c r="BU80" s="7">
        <v>2</v>
      </c>
      <c r="BV80" s="7">
        <v>3</v>
      </c>
      <c r="BW80" s="7">
        <v>4</v>
      </c>
      <c r="BX80" s="7">
        <v>5</v>
      </c>
      <c r="BY80" s="7">
        <f>SUM(BR80:BX80)</f>
        <v>21</v>
      </c>
      <c r="BZ80" s="7">
        <f>100*BY80/21</f>
        <v>100</v>
      </c>
      <c r="CA80" s="7">
        <f>BP80+BY80</f>
        <v>31</v>
      </c>
      <c r="CB80" s="7">
        <f>100*CA80/31</f>
        <v>100</v>
      </c>
      <c r="CC80" s="7"/>
      <c r="CD80" s="7"/>
      <c r="CE80" s="7">
        <v>7</v>
      </c>
      <c r="CF80" s="7">
        <v>2</v>
      </c>
      <c r="CG80" s="7">
        <v>4</v>
      </c>
      <c r="CH80" s="7">
        <v>2</v>
      </c>
      <c r="CI80" s="7">
        <v>1</v>
      </c>
      <c r="CJ80" s="7">
        <v>2</v>
      </c>
      <c r="CK80" s="7">
        <v>5</v>
      </c>
      <c r="CL80" s="7">
        <f>SUM(CF80:CK80)</f>
        <v>16</v>
      </c>
      <c r="CM80" s="7">
        <f>100*CL80/19</f>
        <v>84.21052631578948</v>
      </c>
      <c r="CN80" s="7">
        <f>CE80+CL80</f>
        <v>23</v>
      </c>
      <c r="CO80" s="7">
        <f>100*CN80/29</f>
        <v>79.3103448275862</v>
      </c>
    </row>
    <row r="81" spans="1:93" ht="15">
      <c r="A81" s="7"/>
      <c r="B81" s="7" t="s">
        <v>120</v>
      </c>
      <c r="C81" s="7" t="s">
        <v>20</v>
      </c>
      <c r="D81" s="13" t="s">
        <v>180</v>
      </c>
      <c r="E81" s="9">
        <f>F81/6</f>
        <v>67.17918145087653</v>
      </c>
      <c r="F81" s="7">
        <f>T81+AI81+AX81+BM81+CB81+CO81</f>
        <v>403.0750887052592</v>
      </c>
      <c r="G81" s="12" t="s">
        <v>154</v>
      </c>
      <c r="H81" s="14" t="s">
        <v>23</v>
      </c>
      <c r="I81" s="7" t="s">
        <v>16</v>
      </c>
      <c r="J81" s="7">
        <v>0</v>
      </c>
      <c r="K81" s="7">
        <v>0</v>
      </c>
      <c r="L81" s="7">
        <v>2</v>
      </c>
      <c r="M81" s="7">
        <v>3</v>
      </c>
      <c r="N81" s="7">
        <v>3</v>
      </c>
      <c r="O81" s="7">
        <v>4</v>
      </c>
      <c r="P81" s="7">
        <v>4</v>
      </c>
      <c r="Q81" s="7">
        <f>SUM(J81:P81)</f>
        <v>16</v>
      </c>
      <c r="R81" s="7">
        <f>100*Q81/24</f>
        <v>66.66666666666667</v>
      </c>
      <c r="S81" s="7">
        <f>H81+Q81</f>
        <v>26</v>
      </c>
      <c r="T81" s="7">
        <f>100*S81/34</f>
        <v>76.47058823529412</v>
      </c>
      <c r="U81" s="12"/>
      <c r="V81" s="12" t="s">
        <v>154</v>
      </c>
      <c r="W81" s="12" t="s">
        <v>160</v>
      </c>
      <c r="X81" s="7" t="s">
        <v>16</v>
      </c>
      <c r="Y81" s="7">
        <v>0</v>
      </c>
      <c r="Z81" s="7">
        <v>2</v>
      </c>
      <c r="AA81" s="7">
        <v>2</v>
      </c>
      <c r="AB81" s="7">
        <v>0</v>
      </c>
      <c r="AC81" s="7">
        <v>6</v>
      </c>
      <c r="AD81" s="7">
        <v>0</v>
      </c>
      <c r="AE81" s="7">
        <v>2</v>
      </c>
      <c r="AF81" s="7">
        <f>SUM(Y81:AE81)</f>
        <v>12</v>
      </c>
      <c r="AG81" s="7">
        <f>100*AF81/29</f>
        <v>41.37931034482759</v>
      </c>
      <c r="AH81" s="7">
        <f>W81+AF81</f>
        <v>15.75</v>
      </c>
      <c r="AI81" s="7">
        <f>100*AH81/39</f>
        <v>40.38461538461539</v>
      </c>
      <c r="AJ81" s="12"/>
      <c r="AK81" s="12" t="s">
        <v>154</v>
      </c>
      <c r="AL81" s="12" t="s">
        <v>23</v>
      </c>
      <c r="AM81" s="7" t="s">
        <v>16</v>
      </c>
      <c r="AN81" s="7">
        <v>0</v>
      </c>
      <c r="AO81" s="7">
        <v>3</v>
      </c>
      <c r="AP81" s="7">
        <v>3</v>
      </c>
      <c r="AQ81" s="7">
        <v>3</v>
      </c>
      <c r="AR81" s="7">
        <v>3</v>
      </c>
      <c r="AS81" s="7">
        <v>2</v>
      </c>
      <c r="AT81" s="7">
        <v>5</v>
      </c>
      <c r="AU81" s="7">
        <f>SUM(AN81:AT81)</f>
        <v>19</v>
      </c>
      <c r="AV81" s="7">
        <f>100*AU81/25</f>
        <v>76</v>
      </c>
      <c r="AW81" s="7">
        <f>AL81+AU81</f>
        <v>29</v>
      </c>
      <c r="AX81" s="7">
        <f>100*AW81/35</f>
        <v>82.85714285714286</v>
      </c>
      <c r="AY81" s="7"/>
      <c r="AZ81" s="7" t="s">
        <v>154</v>
      </c>
      <c r="BA81" s="7">
        <v>10</v>
      </c>
      <c r="BB81" s="7" t="s">
        <v>16</v>
      </c>
      <c r="BC81" s="7">
        <v>3</v>
      </c>
      <c r="BD81" s="7">
        <v>0</v>
      </c>
      <c r="BE81" s="7">
        <v>1</v>
      </c>
      <c r="BF81" s="7">
        <v>0</v>
      </c>
      <c r="BG81" s="7">
        <v>4</v>
      </c>
      <c r="BH81" s="7">
        <v>5</v>
      </c>
      <c r="BI81" s="7">
        <v>5</v>
      </c>
      <c r="BJ81" s="7">
        <f>SUM(BC81:BI81)</f>
        <v>18</v>
      </c>
      <c r="BK81" s="7">
        <f>100*BJ81/28</f>
        <v>64.28571428571429</v>
      </c>
      <c r="BL81" s="7">
        <f>BA81+BJ81</f>
        <v>28</v>
      </c>
      <c r="BM81" s="7">
        <f>100*BL81/38</f>
        <v>73.6842105263158</v>
      </c>
      <c r="BN81" s="7"/>
      <c r="BO81" s="11"/>
      <c r="BP81" s="13" t="s">
        <v>30</v>
      </c>
      <c r="BQ81" s="7" t="s">
        <v>16</v>
      </c>
      <c r="BR81" s="7">
        <v>0</v>
      </c>
      <c r="BS81" s="7">
        <v>0</v>
      </c>
      <c r="BT81" s="7">
        <v>2</v>
      </c>
      <c r="BU81" s="7">
        <v>2</v>
      </c>
      <c r="BV81" s="7">
        <v>3</v>
      </c>
      <c r="BW81" s="7">
        <v>2</v>
      </c>
      <c r="BX81" s="7">
        <v>2</v>
      </c>
      <c r="BY81" s="7">
        <f>SUM(BR81:BX81)</f>
        <v>11</v>
      </c>
      <c r="BZ81" s="7">
        <f>100*BY81/21</f>
        <v>52.38095238095238</v>
      </c>
      <c r="CA81" s="7">
        <f>BP81+BY81</f>
        <v>19.89</v>
      </c>
      <c r="CB81" s="7">
        <f>100*CA81/31</f>
        <v>64.16129032258064</v>
      </c>
      <c r="CC81" s="7"/>
      <c r="CD81" s="7"/>
      <c r="CE81" s="7">
        <v>5</v>
      </c>
      <c r="CF81" s="7">
        <v>2</v>
      </c>
      <c r="CG81" s="7">
        <v>4</v>
      </c>
      <c r="CH81" s="7">
        <v>2</v>
      </c>
      <c r="CI81" s="7">
        <v>0</v>
      </c>
      <c r="CJ81" s="7">
        <v>2</v>
      </c>
      <c r="CK81" s="7">
        <v>4</v>
      </c>
      <c r="CL81" s="7">
        <f>SUM(CF81:CK81)</f>
        <v>14</v>
      </c>
      <c r="CM81" s="7">
        <f>100*CL81/19</f>
        <v>73.6842105263158</v>
      </c>
      <c r="CN81" s="7">
        <f>CE81+CL81</f>
        <v>19</v>
      </c>
      <c r="CO81" s="7">
        <f>100*CN81/29</f>
        <v>65.51724137931035</v>
      </c>
    </row>
    <row r="82" spans="1:93" ht="15">
      <c r="A82" s="7"/>
      <c r="B82" s="7" t="s">
        <v>121</v>
      </c>
      <c r="C82" s="7" t="s">
        <v>32</v>
      </c>
      <c r="D82" s="7" t="s">
        <v>173</v>
      </c>
      <c r="E82" s="9">
        <f>F82/6</f>
        <v>10.919540229885058</v>
      </c>
      <c r="F82" s="7">
        <f>T82+AI82+AX82+BM82+CB82+CO82</f>
        <v>65.51724137931035</v>
      </c>
      <c r="G82" s="12" t="s">
        <v>18</v>
      </c>
      <c r="H82" s="15"/>
      <c r="I82" s="7" t="s">
        <v>18</v>
      </c>
      <c r="J82" s="7"/>
      <c r="K82" s="7"/>
      <c r="L82" s="7"/>
      <c r="M82" s="7"/>
      <c r="N82" s="7"/>
      <c r="O82" s="7"/>
      <c r="P82" s="7"/>
      <c r="Q82" s="7">
        <f>SUM(J82:P82)</f>
        <v>0</v>
      </c>
      <c r="R82" s="7">
        <f>100*Q82/24</f>
        <v>0</v>
      </c>
      <c r="S82" s="7">
        <f>H82+Q82</f>
        <v>0</v>
      </c>
      <c r="T82" s="7">
        <f>100*S82/34</f>
        <v>0</v>
      </c>
      <c r="U82" s="7"/>
      <c r="V82" s="12" t="s">
        <v>18</v>
      </c>
      <c r="W82" s="12"/>
      <c r="X82" s="7" t="s">
        <v>18</v>
      </c>
      <c r="Y82" s="7"/>
      <c r="Z82" s="7"/>
      <c r="AA82" s="7"/>
      <c r="AB82" s="7"/>
      <c r="AC82" s="7"/>
      <c r="AD82" s="7"/>
      <c r="AE82" s="7"/>
      <c r="AF82" s="7">
        <f>SUM(Y82:AE82)</f>
        <v>0</v>
      </c>
      <c r="AG82" s="7">
        <f>100*AF82/29</f>
        <v>0</v>
      </c>
      <c r="AH82" s="7">
        <f>W82+AF82</f>
        <v>0</v>
      </c>
      <c r="AI82" s="7">
        <f>100*AH82/39</f>
        <v>0</v>
      </c>
      <c r="AJ82" s="7"/>
      <c r="AK82" s="12" t="s">
        <v>18</v>
      </c>
      <c r="AL82" s="12" t="s">
        <v>33</v>
      </c>
      <c r="AM82" s="7" t="s">
        <v>18</v>
      </c>
      <c r="AN82" s="7"/>
      <c r="AO82" s="7"/>
      <c r="AP82" s="7"/>
      <c r="AQ82" s="7"/>
      <c r="AR82" s="7"/>
      <c r="AS82" s="7"/>
      <c r="AT82" s="7"/>
      <c r="AU82" s="7">
        <f>SUM(AN82:AT82)</f>
        <v>0</v>
      </c>
      <c r="AV82" s="7">
        <f>100*AU82/25</f>
        <v>0</v>
      </c>
      <c r="AW82" s="7">
        <f>AL82+AU82</f>
        <v>0</v>
      </c>
      <c r="AX82" s="7">
        <f>100*AW82/35</f>
        <v>0</v>
      </c>
      <c r="AY82" s="7"/>
      <c r="AZ82" s="7" t="s">
        <v>18</v>
      </c>
      <c r="BA82" s="7">
        <v>0</v>
      </c>
      <c r="BB82" s="7" t="s">
        <v>18</v>
      </c>
      <c r="BC82" s="7"/>
      <c r="BD82" s="7"/>
      <c r="BE82" s="7"/>
      <c r="BF82" s="7"/>
      <c r="BG82" s="7"/>
      <c r="BH82" s="7"/>
      <c r="BI82" s="7"/>
      <c r="BJ82" s="7">
        <f>SUM(BC82:BI82)</f>
        <v>0</v>
      </c>
      <c r="BK82" s="7">
        <f>100*BJ82/28</f>
        <v>0</v>
      </c>
      <c r="BL82" s="7">
        <f>BA82+BJ82</f>
        <v>0</v>
      </c>
      <c r="BM82" s="7">
        <f>100*BL82/38</f>
        <v>0</v>
      </c>
      <c r="BN82" s="7"/>
      <c r="BO82" s="11" t="s">
        <v>18</v>
      </c>
      <c r="BP82" s="13" t="s">
        <v>33</v>
      </c>
      <c r="BQ82" s="7" t="s">
        <v>18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f>SUM(BR82:BX82)</f>
        <v>0</v>
      </c>
      <c r="BZ82" s="7">
        <f>100*BY82/21</f>
        <v>0</v>
      </c>
      <c r="CA82" s="7">
        <f>BP82+BY82</f>
        <v>0</v>
      </c>
      <c r="CB82" s="7">
        <f>100*CA82/31</f>
        <v>0</v>
      </c>
      <c r="CC82" s="7"/>
      <c r="CD82" s="7"/>
      <c r="CE82" s="7">
        <v>7</v>
      </c>
      <c r="CF82" s="7">
        <v>2</v>
      </c>
      <c r="CG82" s="7">
        <v>4</v>
      </c>
      <c r="CH82" s="7">
        <v>2</v>
      </c>
      <c r="CI82" s="7">
        <v>2</v>
      </c>
      <c r="CJ82" s="7">
        <v>2</v>
      </c>
      <c r="CK82" s="7">
        <v>0</v>
      </c>
      <c r="CL82" s="7">
        <f>SUM(CF82:CK82)</f>
        <v>12</v>
      </c>
      <c r="CM82" s="7">
        <f>100*CL82/19</f>
        <v>63.1578947368421</v>
      </c>
      <c r="CN82" s="7">
        <f>CE82+CL82</f>
        <v>19</v>
      </c>
      <c r="CO82" s="7">
        <f>100*CN82/29</f>
        <v>65.51724137931035</v>
      </c>
    </row>
    <row r="83" spans="1:93" ht="15">
      <c r="A83" s="7"/>
      <c r="B83" s="7" t="s">
        <v>122</v>
      </c>
      <c r="C83" s="7" t="s">
        <v>52</v>
      </c>
      <c r="D83" s="13" t="s">
        <v>180</v>
      </c>
      <c r="E83" s="9">
        <f>F83/6</f>
        <v>70.39070923264369</v>
      </c>
      <c r="F83" s="7">
        <f>T83+AI83+AX83+BM83+CB83+CO83</f>
        <v>422.3442553958621</v>
      </c>
      <c r="G83" s="12" t="s">
        <v>154</v>
      </c>
      <c r="H83" s="15" t="s">
        <v>23</v>
      </c>
      <c r="I83" s="7" t="s">
        <v>16</v>
      </c>
      <c r="J83" s="7">
        <v>0</v>
      </c>
      <c r="K83" s="7">
        <v>0</v>
      </c>
      <c r="L83" s="7">
        <v>2</v>
      </c>
      <c r="M83" s="7">
        <v>2</v>
      </c>
      <c r="N83" s="7">
        <v>3</v>
      </c>
      <c r="O83" s="7">
        <v>2</v>
      </c>
      <c r="P83" s="7">
        <v>4</v>
      </c>
      <c r="Q83" s="7">
        <f>SUM(J83:P83)</f>
        <v>13</v>
      </c>
      <c r="R83" s="7">
        <f>100*Q83/24</f>
        <v>54.166666666666664</v>
      </c>
      <c r="S83" s="7">
        <f>H83+Q83</f>
        <v>23</v>
      </c>
      <c r="T83" s="7">
        <f>100*S83/34</f>
        <v>67.6470588235294</v>
      </c>
      <c r="U83" s="12"/>
      <c r="V83" s="12" t="s">
        <v>154</v>
      </c>
      <c r="W83" s="12" t="s">
        <v>160</v>
      </c>
      <c r="X83" s="7" t="s">
        <v>16</v>
      </c>
      <c r="Y83" s="7">
        <v>1</v>
      </c>
      <c r="Z83" s="7">
        <v>0</v>
      </c>
      <c r="AA83" s="7">
        <v>4</v>
      </c>
      <c r="AB83" s="7">
        <v>0</v>
      </c>
      <c r="AC83" s="7">
        <v>0</v>
      </c>
      <c r="AD83" s="7">
        <v>0</v>
      </c>
      <c r="AE83" s="7">
        <v>3</v>
      </c>
      <c r="AF83" s="7">
        <f>SUM(Y83:AE83)</f>
        <v>8</v>
      </c>
      <c r="AG83" s="7">
        <f>100*AF83/29</f>
        <v>27.586206896551722</v>
      </c>
      <c r="AH83" s="7">
        <f>W83+AF83</f>
        <v>11.75</v>
      </c>
      <c r="AI83" s="7">
        <f>100*AH83/39</f>
        <v>30.128205128205128</v>
      </c>
      <c r="AJ83" s="12"/>
      <c r="AK83" s="12" t="s">
        <v>154</v>
      </c>
      <c r="AL83" s="12" t="s">
        <v>156</v>
      </c>
      <c r="AM83" s="7" t="s">
        <v>16</v>
      </c>
      <c r="AN83" s="7">
        <v>1</v>
      </c>
      <c r="AO83" s="7">
        <v>3</v>
      </c>
      <c r="AP83" s="7">
        <v>2</v>
      </c>
      <c r="AQ83" s="7">
        <v>3</v>
      </c>
      <c r="AR83" s="7">
        <v>4</v>
      </c>
      <c r="AS83" s="7">
        <v>3</v>
      </c>
      <c r="AT83" s="7">
        <v>4</v>
      </c>
      <c r="AU83" s="7">
        <f>SUM(AN83:AT83)</f>
        <v>20</v>
      </c>
      <c r="AV83" s="7">
        <f>100*AU83/25</f>
        <v>80</v>
      </c>
      <c r="AW83" s="7">
        <f>AL83+AU83</f>
        <v>28.33</v>
      </c>
      <c r="AX83" s="7">
        <f>100*AW83/35</f>
        <v>80.94285714285714</v>
      </c>
      <c r="AY83" s="7"/>
      <c r="AZ83" s="7" t="s">
        <v>154</v>
      </c>
      <c r="BA83" s="7">
        <v>4.44</v>
      </c>
      <c r="BB83" s="7" t="s">
        <v>16</v>
      </c>
      <c r="BC83" s="7">
        <v>2</v>
      </c>
      <c r="BD83" s="7">
        <v>2</v>
      </c>
      <c r="BE83" s="7">
        <v>3</v>
      </c>
      <c r="BF83" s="7">
        <v>4</v>
      </c>
      <c r="BG83" s="7">
        <v>4</v>
      </c>
      <c r="BH83" s="7">
        <v>0</v>
      </c>
      <c r="BI83" s="7">
        <v>5</v>
      </c>
      <c r="BJ83" s="7">
        <f>SUM(BC83:BI83)</f>
        <v>20</v>
      </c>
      <c r="BK83" s="7">
        <f>100*BJ83/28</f>
        <v>71.42857142857143</v>
      </c>
      <c r="BL83" s="7">
        <f>BA83+BJ83</f>
        <v>24.44</v>
      </c>
      <c r="BM83" s="7">
        <f>100*BL83/38</f>
        <v>64.3157894736842</v>
      </c>
      <c r="BN83" s="7"/>
      <c r="BO83" s="11"/>
      <c r="BP83" s="13" t="s">
        <v>23</v>
      </c>
      <c r="BQ83" s="7" t="s">
        <v>16</v>
      </c>
      <c r="BR83" s="7">
        <v>2</v>
      </c>
      <c r="BS83" s="7">
        <v>3</v>
      </c>
      <c r="BT83" s="7">
        <v>2</v>
      </c>
      <c r="BU83" s="7">
        <v>2</v>
      </c>
      <c r="BV83" s="7">
        <v>3</v>
      </c>
      <c r="BW83" s="7">
        <v>4</v>
      </c>
      <c r="BX83" s="7">
        <v>5</v>
      </c>
      <c r="BY83" s="7">
        <f>SUM(BR83:BX83)</f>
        <v>21</v>
      </c>
      <c r="BZ83" s="7">
        <f>100*BY83/21</f>
        <v>100</v>
      </c>
      <c r="CA83" s="7">
        <f>BP83+BY83</f>
        <v>31</v>
      </c>
      <c r="CB83" s="7">
        <f>100*CA83/31</f>
        <v>100</v>
      </c>
      <c r="CC83" s="7"/>
      <c r="CD83" s="7"/>
      <c r="CE83" s="7">
        <v>5</v>
      </c>
      <c r="CF83" s="7">
        <v>2</v>
      </c>
      <c r="CG83" s="7">
        <v>4</v>
      </c>
      <c r="CH83" s="7">
        <v>2</v>
      </c>
      <c r="CI83" s="7">
        <v>3</v>
      </c>
      <c r="CJ83" s="7">
        <v>2</v>
      </c>
      <c r="CK83" s="7">
        <v>5</v>
      </c>
      <c r="CL83" s="7">
        <f>SUM(CF83:CK83)</f>
        <v>18</v>
      </c>
      <c r="CM83" s="7">
        <f>100*CL83/19</f>
        <v>94.73684210526316</v>
      </c>
      <c r="CN83" s="7">
        <f>CE83+CL83</f>
        <v>23</v>
      </c>
      <c r="CO83" s="7">
        <f>100*CN83/29</f>
        <v>79.3103448275862</v>
      </c>
    </row>
    <row r="84" spans="1:93" ht="15">
      <c r="A84" s="7"/>
      <c r="B84" s="7" t="s">
        <v>123</v>
      </c>
      <c r="C84" s="7" t="s">
        <v>102</v>
      </c>
      <c r="D84" s="12" t="s">
        <v>170</v>
      </c>
      <c r="E84" s="9">
        <f>F84/6</f>
        <v>51.34406546659336</v>
      </c>
      <c r="F84" s="7">
        <f>T84+AI84+AX84+BM84+CB84+CO84</f>
        <v>308.06439279956015</v>
      </c>
      <c r="G84" s="12" t="s">
        <v>154</v>
      </c>
      <c r="H84" s="15" t="s">
        <v>23</v>
      </c>
      <c r="I84" s="7" t="s">
        <v>170</v>
      </c>
      <c r="J84" s="7">
        <v>3</v>
      </c>
      <c r="K84" s="7">
        <v>2</v>
      </c>
      <c r="L84" s="7">
        <v>1</v>
      </c>
      <c r="M84" s="7">
        <v>3</v>
      </c>
      <c r="N84" s="7">
        <v>4</v>
      </c>
      <c r="O84" s="7">
        <v>1</v>
      </c>
      <c r="P84" s="7">
        <v>4</v>
      </c>
      <c r="Q84" s="7">
        <f>SUM(J84:P84)</f>
        <v>18</v>
      </c>
      <c r="R84" s="7">
        <f>100*Q84/24</f>
        <v>75</v>
      </c>
      <c r="S84" s="7">
        <f>H84+Q84</f>
        <v>28</v>
      </c>
      <c r="T84" s="7">
        <f>100*S84/34</f>
        <v>82.3529411764706</v>
      </c>
      <c r="U84" s="12"/>
      <c r="V84" s="12" t="s">
        <v>154</v>
      </c>
      <c r="W84" s="12" t="s">
        <v>157</v>
      </c>
      <c r="X84" s="7" t="s">
        <v>18</v>
      </c>
      <c r="Y84" s="7"/>
      <c r="Z84" s="7"/>
      <c r="AA84" s="7"/>
      <c r="AB84" s="7"/>
      <c r="AC84" s="7"/>
      <c r="AD84" s="7"/>
      <c r="AE84" s="7"/>
      <c r="AF84" s="7">
        <f>SUM(Y84:AE84)</f>
        <v>0</v>
      </c>
      <c r="AG84" s="7">
        <f>100*AF84/29</f>
        <v>0</v>
      </c>
      <c r="AH84" s="7">
        <f>W84+AF84</f>
        <v>8.75</v>
      </c>
      <c r="AI84" s="7">
        <f>100*AH84/39</f>
        <v>22.435897435897434</v>
      </c>
      <c r="AJ84" s="12"/>
      <c r="AK84" s="12" t="s">
        <v>154</v>
      </c>
      <c r="AL84" s="12" t="s">
        <v>23</v>
      </c>
      <c r="AM84" s="7" t="s">
        <v>170</v>
      </c>
      <c r="AN84" s="7">
        <v>0</v>
      </c>
      <c r="AO84" s="7">
        <v>0</v>
      </c>
      <c r="AP84" s="7">
        <v>3</v>
      </c>
      <c r="AQ84" s="7">
        <v>0</v>
      </c>
      <c r="AR84" s="7">
        <v>0</v>
      </c>
      <c r="AS84" s="7">
        <v>0</v>
      </c>
      <c r="AT84" s="7">
        <v>5</v>
      </c>
      <c r="AU84" s="7">
        <f>SUM(AN84:AT84)</f>
        <v>8</v>
      </c>
      <c r="AV84" s="7">
        <f>100*AU84/25</f>
        <v>32</v>
      </c>
      <c r="AW84" s="7">
        <f>AL84+AU84</f>
        <v>18</v>
      </c>
      <c r="AX84" s="7">
        <f>100*AW84/35</f>
        <v>51.42857142857143</v>
      </c>
      <c r="AY84" s="7"/>
      <c r="AZ84" s="7" t="s">
        <v>154</v>
      </c>
      <c r="BA84" s="7">
        <v>6.67</v>
      </c>
      <c r="BB84" s="7" t="s">
        <v>170</v>
      </c>
      <c r="BC84" s="7">
        <v>0</v>
      </c>
      <c r="BD84" s="7">
        <v>3</v>
      </c>
      <c r="BE84" s="7">
        <v>1</v>
      </c>
      <c r="BF84" s="7">
        <v>2</v>
      </c>
      <c r="BG84" s="7">
        <v>0</v>
      </c>
      <c r="BH84" s="7">
        <v>0</v>
      </c>
      <c r="BI84" s="7">
        <v>5</v>
      </c>
      <c r="BJ84" s="7">
        <f>SUM(BC84:BI84)</f>
        <v>11</v>
      </c>
      <c r="BK84" s="7">
        <f>100*BJ84/28</f>
        <v>39.285714285714285</v>
      </c>
      <c r="BL84" s="7">
        <f>BA84+BJ84</f>
        <v>17.67</v>
      </c>
      <c r="BM84" s="7">
        <f>100*BL84/38</f>
        <v>46.50000000000001</v>
      </c>
      <c r="BN84" s="7"/>
      <c r="BO84" s="11"/>
      <c r="BP84" s="13" t="s">
        <v>27</v>
      </c>
      <c r="BQ84" s="7" t="s">
        <v>17</v>
      </c>
      <c r="BR84" s="7">
        <v>1</v>
      </c>
      <c r="BS84" s="7">
        <v>1</v>
      </c>
      <c r="BT84" s="7">
        <v>3</v>
      </c>
      <c r="BU84" s="7">
        <v>4</v>
      </c>
      <c r="BV84" s="7">
        <v>2</v>
      </c>
      <c r="BW84" s="7">
        <v>3</v>
      </c>
      <c r="BX84" s="7">
        <v>2</v>
      </c>
      <c r="BY84" s="7">
        <f>SUM(BR84:BX84)</f>
        <v>16</v>
      </c>
      <c r="BZ84" s="7">
        <f>100*BY84/22</f>
        <v>72.72727272727273</v>
      </c>
      <c r="CA84" s="7">
        <f>BP84+BY84</f>
        <v>23.78</v>
      </c>
      <c r="CB84" s="7">
        <f>100*CA84/32</f>
        <v>74.3125</v>
      </c>
      <c r="CC84" s="7"/>
      <c r="CD84" s="7" t="s">
        <v>18</v>
      </c>
      <c r="CE84" s="7">
        <v>0</v>
      </c>
      <c r="CF84" s="7">
        <v>2</v>
      </c>
      <c r="CG84" s="7">
        <v>0</v>
      </c>
      <c r="CH84" s="7">
        <v>2</v>
      </c>
      <c r="CI84" s="7">
        <v>3</v>
      </c>
      <c r="CJ84" s="7">
        <v>1</v>
      </c>
      <c r="CK84" s="7">
        <v>1</v>
      </c>
      <c r="CL84" s="7">
        <f>SUM(CF84:CK84)</f>
        <v>9</v>
      </c>
      <c r="CM84" s="7">
        <f>100*CL84/19</f>
        <v>47.36842105263158</v>
      </c>
      <c r="CN84" s="7">
        <f>CE84+CL84</f>
        <v>9</v>
      </c>
      <c r="CO84" s="7">
        <f>100*CN84/29</f>
        <v>31.03448275862069</v>
      </c>
    </row>
    <row r="85" spans="1:93" ht="15">
      <c r="A85" s="7"/>
      <c r="B85" s="7" t="s">
        <v>123</v>
      </c>
      <c r="C85" s="7" t="s">
        <v>102</v>
      </c>
      <c r="D85" s="13" t="s">
        <v>179</v>
      </c>
      <c r="E85" s="9">
        <f>F85/6</f>
        <v>42.70998025356078</v>
      </c>
      <c r="F85" s="7">
        <f>T85+AI85+AX85+BM85+CB85+CO85</f>
        <v>256.25988152136466</v>
      </c>
      <c r="G85" s="12" t="s">
        <v>154</v>
      </c>
      <c r="H85" s="14" t="s">
        <v>23</v>
      </c>
      <c r="I85" s="7" t="s">
        <v>17</v>
      </c>
      <c r="J85" s="7">
        <v>3</v>
      </c>
      <c r="K85" s="7">
        <v>2</v>
      </c>
      <c r="L85" s="7">
        <v>1</v>
      </c>
      <c r="M85" s="7">
        <v>3</v>
      </c>
      <c r="N85" s="7">
        <v>4</v>
      </c>
      <c r="O85" s="7">
        <v>1</v>
      </c>
      <c r="P85" s="7">
        <v>4</v>
      </c>
      <c r="Q85" s="7">
        <f>SUM(J85:P85)</f>
        <v>18</v>
      </c>
      <c r="R85" s="7">
        <f>100*Q85/24</f>
        <v>75</v>
      </c>
      <c r="S85" s="7">
        <f>H85+Q85</f>
        <v>28</v>
      </c>
      <c r="T85" s="7">
        <f>100*S85/34</f>
        <v>82.3529411764706</v>
      </c>
      <c r="U85" s="12"/>
      <c r="V85" s="12" t="s">
        <v>154</v>
      </c>
      <c r="W85" s="12" t="s">
        <v>157</v>
      </c>
      <c r="X85" s="7" t="s">
        <v>18</v>
      </c>
      <c r="Y85" s="7"/>
      <c r="Z85" s="7"/>
      <c r="AA85" s="7"/>
      <c r="AB85" s="7"/>
      <c r="AC85" s="7"/>
      <c r="AD85" s="7"/>
      <c r="AE85" s="7"/>
      <c r="AF85" s="7">
        <f>SUM(Y85:AE85)</f>
        <v>0</v>
      </c>
      <c r="AG85" s="7">
        <f>100*AF85/29</f>
        <v>0</v>
      </c>
      <c r="AH85" s="7">
        <f>W85+AF85</f>
        <v>8.75</v>
      </c>
      <c r="AI85" s="7">
        <f>100*AH85/39</f>
        <v>22.435897435897434</v>
      </c>
      <c r="AJ85" s="12"/>
      <c r="AK85" s="12" t="s">
        <v>154</v>
      </c>
      <c r="AL85" s="12" t="s">
        <v>23</v>
      </c>
      <c r="AM85" s="7" t="s">
        <v>18</v>
      </c>
      <c r="AN85" s="7"/>
      <c r="AO85" s="7"/>
      <c r="AP85" s="7"/>
      <c r="AQ85" s="7"/>
      <c r="AR85" s="7"/>
      <c r="AS85" s="7"/>
      <c r="AT85" s="7"/>
      <c r="AU85" s="7">
        <f>SUM(AN85:AT85)</f>
        <v>0</v>
      </c>
      <c r="AV85" s="7">
        <f>100*AU85/25</f>
        <v>0</v>
      </c>
      <c r="AW85" s="7">
        <f>AL85+AU85</f>
        <v>10</v>
      </c>
      <c r="AX85" s="7">
        <f>100*AW85/35</f>
        <v>28.571428571428573</v>
      </c>
      <c r="AY85" s="7"/>
      <c r="AZ85" s="7" t="s">
        <v>154</v>
      </c>
      <c r="BA85" s="7">
        <v>6.67</v>
      </c>
      <c r="BB85" s="7" t="s">
        <v>18</v>
      </c>
      <c r="BC85" s="7"/>
      <c r="BD85" s="7"/>
      <c r="BE85" s="7"/>
      <c r="BF85" s="7"/>
      <c r="BG85" s="7"/>
      <c r="BH85" s="7"/>
      <c r="BI85" s="7"/>
      <c r="BJ85" s="7">
        <f>SUM(BC85:BI85)</f>
        <v>0</v>
      </c>
      <c r="BK85" s="7">
        <f>100*BJ85/28</f>
        <v>0</v>
      </c>
      <c r="BL85" s="7">
        <f>BA85+BJ85</f>
        <v>6.67</v>
      </c>
      <c r="BM85" s="7">
        <f>100*BL85/38</f>
        <v>17.55263157894737</v>
      </c>
      <c r="BN85" s="7"/>
      <c r="BO85" s="11"/>
      <c r="BP85" s="13" t="s">
        <v>27</v>
      </c>
      <c r="BQ85" s="7" t="s">
        <v>17</v>
      </c>
      <c r="BR85" s="7">
        <v>1</v>
      </c>
      <c r="BS85" s="7">
        <v>1</v>
      </c>
      <c r="BT85" s="7">
        <v>3</v>
      </c>
      <c r="BU85" s="7">
        <v>4</v>
      </c>
      <c r="BV85" s="7">
        <v>2</v>
      </c>
      <c r="BW85" s="7">
        <v>3</v>
      </c>
      <c r="BX85" s="7">
        <v>2</v>
      </c>
      <c r="BY85" s="7">
        <f>SUM(BR85:BX85)</f>
        <v>16</v>
      </c>
      <c r="BZ85" s="7">
        <f>100*BY85/22</f>
        <v>72.72727272727273</v>
      </c>
      <c r="CA85" s="7">
        <f>BP85+BY85</f>
        <v>23.78</v>
      </c>
      <c r="CB85" s="7">
        <f>100*CA85/32</f>
        <v>74.3125</v>
      </c>
      <c r="CC85" s="7"/>
      <c r="CD85" s="7" t="s">
        <v>18</v>
      </c>
      <c r="CE85" s="7">
        <v>0</v>
      </c>
      <c r="CF85" s="7">
        <v>2</v>
      </c>
      <c r="CG85" s="7">
        <v>0</v>
      </c>
      <c r="CH85" s="7">
        <v>2</v>
      </c>
      <c r="CI85" s="7">
        <v>3</v>
      </c>
      <c r="CJ85" s="7">
        <v>1</v>
      </c>
      <c r="CK85" s="7">
        <v>1</v>
      </c>
      <c r="CL85" s="7">
        <f>SUM(CF85:CK85)</f>
        <v>9</v>
      </c>
      <c r="CM85" s="7">
        <f>100*CL85/19</f>
        <v>47.36842105263158</v>
      </c>
      <c r="CN85" s="7">
        <f>CE85+CL85</f>
        <v>9</v>
      </c>
      <c r="CO85" s="7">
        <f>100*CN85/29</f>
        <v>31.03448275862069</v>
      </c>
    </row>
    <row r="86" spans="1:93" ht="15">
      <c r="A86" s="7"/>
      <c r="B86" s="7" t="s">
        <v>123</v>
      </c>
      <c r="C86" s="7" t="s">
        <v>102</v>
      </c>
      <c r="D86" s="13" t="s">
        <v>175</v>
      </c>
      <c r="E86" s="9">
        <f>F86/6</f>
        <v>34.67739879992669</v>
      </c>
      <c r="F86" s="7">
        <f>T86+AI86+AX86+BM86+CB86+CO86</f>
        <v>208.06439279956015</v>
      </c>
      <c r="G86" s="12" t="s">
        <v>154</v>
      </c>
      <c r="H86" s="14" t="s">
        <v>23</v>
      </c>
      <c r="I86" s="7" t="s">
        <v>16</v>
      </c>
      <c r="J86" s="7">
        <v>0</v>
      </c>
      <c r="K86" s="7">
        <v>0</v>
      </c>
      <c r="L86" s="7">
        <v>0</v>
      </c>
      <c r="M86" s="7">
        <v>0</v>
      </c>
      <c r="N86" s="7">
        <v>1</v>
      </c>
      <c r="O86" s="7">
        <v>0</v>
      </c>
      <c r="P86" s="7">
        <v>0</v>
      </c>
      <c r="Q86" s="7">
        <f>SUM(J86:P86)</f>
        <v>1</v>
      </c>
      <c r="R86" s="7">
        <f>100*Q86/24</f>
        <v>4.166666666666667</v>
      </c>
      <c r="S86" s="7">
        <f>H86+Q86</f>
        <v>11</v>
      </c>
      <c r="T86" s="7">
        <f>100*S86/34</f>
        <v>32.35294117647059</v>
      </c>
      <c r="U86" s="12"/>
      <c r="V86" s="12" t="s">
        <v>154</v>
      </c>
      <c r="W86" s="12" t="s">
        <v>157</v>
      </c>
      <c r="X86" s="7" t="s">
        <v>18</v>
      </c>
      <c r="Y86" s="7"/>
      <c r="Z86" s="7"/>
      <c r="AA86" s="7"/>
      <c r="AB86" s="7"/>
      <c r="AC86" s="7"/>
      <c r="AD86" s="7"/>
      <c r="AE86" s="7"/>
      <c r="AF86" s="7">
        <f>SUM(Y86:AE86)</f>
        <v>0</v>
      </c>
      <c r="AG86" s="7">
        <f>100*AF86/29</f>
        <v>0</v>
      </c>
      <c r="AH86" s="7">
        <f>W86+AF86</f>
        <v>8.75</v>
      </c>
      <c r="AI86" s="7">
        <f>100*AH86/39</f>
        <v>22.435897435897434</v>
      </c>
      <c r="AJ86" s="12"/>
      <c r="AK86" s="12" t="s">
        <v>154</v>
      </c>
      <c r="AL86" s="12" t="s">
        <v>23</v>
      </c>
      <c r="AM86" s="7" t="s">
        <v>16</v>
      </c>
      <c r="AN86" s="7">
        <v>0</v>
      </c>
      <c r="AO86" s="7">
        <v>0</v>
      </c>
      <c r="AP86" s="7">
        <v>3</v>
      </c>
      <c r="AQ86" s="7">
        <v>0</v>
      </c>
      <c r="AR86" s="7">
        <v>0</v>
      </c>
      <c r="AS86" s="7">
        <v>0</v>
      </c>
      <c r="AT86" s="7">
        <v>5</v>
      </c>
      <c r="AU86" s="7">
        <f>SUM(AN86:AT86)</f>
        <v>8</v>
      </c>
      <c r="AV86" s="7">
        <f>100*AU86/25</f>
        <v>32</v>
      </c>
      <c r="AW86" s="7">
        <f>AL86+AU86</f>
        <v>18</v>
      </c>
      <c r="AX86" s="7">
        <f>100*AW86/35</f>
        <v>51.42857142857143</v>
      </c>
      <c r="AY86" s="7"/>
      <c r="AZ86" s="7" t="s">
        <v>154</v>
      </c>
      <c r="BA86" s="7">
        <v>6.67</v>
      </c>
      <c r="BB86" s="7" t="s">
        <v>16</v>
      </c>
      <c r="BC86" s="7">
        <v>0</v>
      </c>
      <c r="BD86" s="7">
        <v>3</v>
      </c>
      <c r="BE86" s="7">
        <v>1</v>
      </c>
      <c r="BF86" s="7">
        <v>2</v>
      </c>
      <c r="BG86" s="7">
        <v>0</v>
      </c>
      <c r="BH86" s="7">
        <v>0</v>
      </c>
      <c r="BI86" s="7">
        <v>5</v>
      </c>
      <c r="BJ86" s="7">
        <f>SUM(BC86:BI86)</f>
        <v>11</v>
      </c>
      <c r="BK86" s="7">
        <f>100*BJ86/28</f>
        <v>39.285714285714285</v>
      </c>
      <c r="BL86" s="7">
        <f>BA86+BJ86</f>
        <v>17.67</v>
      </c>
      <c r="BM86" s="7">
        <f>100*BL86/38</f>
        <v>46.50000000000001</v>
      </c>
      <c r="BN86" s="7"/>
      <c r="BO86" s="11"/>
      <c r="BP86" s="13" t="s">
        <v>27</v>
      </c>
      <c r="BQ86" s="7" t="s">
        <v>18</v>
      </c>
      <c r="BR86" s="7"/>
      <c r="BS86" s="7"/>
      <c r="BT86" s="7"/>
      <c r="BU86" s="7"/>
      <c r="BV86" s="7"/>
      <c r="BW86" s="7"/>
      <c r="BX86" s="7"/>
      <c r="BY86" s="7">
        <f>SUM(BR86:BX86)</f>
        <v>0</v>
      </c>
      <c r="BZ86" s="7">
        <f>100*BY86/22</f>
        <v>0</v>
      </c>
      <c r="CA86" s="7">
        <f>BP86+BY86</f>
        <v>7.78</v>
      </c>
      <c r="CB86" s="7">
        <f>100*CA86/32</f>
        <v>24.3125</v>
      </c>
      <c r="CC86" s="7"/>
      <c r="CD86" s="7" t="s">
        <v>18</v>
      </c>
      <c r="CE86" s="7">
        <v>0</v>
      </c>
      <c r="CF86" s="7">
        <v>2</v>
      </c>
      <c r="CG86" s="7">
        <v>0</v>
      </c>
      <c r="CH86" s="7">
        <v>2</v>
      </c>
      <c r="CI86" s="7">
        <v>3</v>
      </c>
      <c r="CJ86" s="7">
        <v>1</v>
      </c>
      <c r="CK86" s="7">
        <v>1</v>
      </c>
      <c r="CL86" s="7">
        <f>SUM(CF86:CK86)</f>
        <v>9</v>
      </c>
      <c r="CM86" s="7">
        <f>100*CL86/19</f>
        <v>47.36842105263158</v>
      </c>
      <c r="CN86" s="7">
        <f>CE86+CL86</f>
        <v>9</v>
      </c>
      <c r="CO86" s="7">
        <f>100*CN86/29</f>
        <v>31.03448275862069</v>
      </c>
    </row>
    <row r="87" spans="1:93" ht="15">
      <c r="A87" s="7"/>
      <c r="B87" s="7" t="s">
        <v>124</v>
      </c>
      <c r="C87" s="7" t="s">
        <v>41</v>
      </c>
      <c r="D87" s="7" t="s">
        <v>173</v>
      </c>
      <c r="E87" s="9">
        <f>F87/6</f>
        <v>45.79114705232225</v>
      </c>
      <c r="F87" s="7">
        <f>T87+AI87+AX87+BM87+CB87+CO87</f>
        <v>274.7468823139335</v>
      </c>
      <c r="G87" s="12" t="s">
        <v>154</v>
      </c>
      <c r="H87" s="14" t="s">
        <v>167</v>
      </c>
      <c r="I87" s="7" t="s">
        <v>17</v>
      </c>
      <c r="J87" s="7">
        <v>3</v>
      </c>
      <c r="K87" s="7">
        <v>2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f>SUM(J87:P87)</f>
        <v>5</v>
      </c>
      <c r="R87" s="7">
        <f>100*Q87/24</f>
        <v>20.833333333333332</v>
      </c>
      <c r="S87" s="7">
        <f>H87+Q87</f>
        <v>13</v>
      </c>
      <c r="T87" s="7">
        <f>100*S87/34</f>
        <v>38.23529411764706</v>
      </c>
      <c r="U87" s="12"/>
      <c r="V87" s="12" t="s">
        <v>154</v>
      </c>
      <c r="W87" s="12" t="s">
        <v>158</v>
      </c>
      <c r="X87" s="7" t="s">
        <v>18</v>
      </c>
      <c r="Y87" s="7"/>
      <c r="Z87" s="7"/>
      <c r="AA87" s="7"/>
      <c r="AB87" s="7"/>
      <c r="AC87" s="7"/>
      <c r="AD87" s="7"/>
      <c r="AE87" s="7"/>
      <c r="AF87" s="7">
        <f>SUM(Y87:AE87)</f>
        <v>0</v>
      </c>
      <c r="AG87" s="7">
        <f>100*AF87/29</f>
        <v>0</v>
      </c>
      <c r="AH87" s="7">
        <f>W87+AF87</f>
        <v>7.5</v>
      </c>
      <c r="AI87" s="7">
        <f>100*AH87/39</f>
        <v>19.23076923076923</v>
      </c>
      <c r="AJ87" s="12"/>
      <c r="AK87" s="12" t="s">
        <v>154</v>
      </c>
      <c r="AL87" s="12" t="s">
        <v>49</v>
      </c>
      <c r="AM87" s="7" t="s">
        <v>17</v>
      </c>
      <c r="AN87" s="7">
        <v>2</v>
      </c>
      <c r="AO87" s="7">
        <v>0</v>
      </c>
      <c r="AP87" s="7">
        <v>0</v>
      </c>
      <c r="AQ87" s="7">
        <v>1</v>
      </c>
      <c r="AR87" s="7">
        <v>3</v>
      </c>
      <c r="AS87" s="7">
        <v>0</v>
      </c>
      <c r="AT87" s="7">
        <v>0</v>
      </c>
      <c r="AU87" s="7">
        <f>SUM(AN87:AT87)</f>
        <v>6</v>
      </c>
      <c r="AV87" s="7">
        <f>100*AU87/25</f>
        <v>24</v>
      </c>
      <c r="AW87" s="7">
        <f>AL87+AU87</f>
        <v>12.67</v>
      </c>
      <c r="AX87" s="7">
        <f>100*AW87/35</f>
        <v>36.2</v>
      </c>
      <c r="AY87" s="7"/>
      <c r="AZ87" s="7" t="s">
        <v>154</v>
      </c>
      <c r="BA87" s="7">
        <v>7.78</v>
      </c>
      <c r="BB87" s="7" t="s">
        <v>17</v>
      </c>
      <c r="BC87" s="7">
        <v>1</v>
      </c>
      <c r="BD87" s="7">
        <v>2</v>
      </c>
      <c r="BE87" s="7">
        <v>2</v>
      </c>
      <c r="BF87" s="7">
        <v>4</v>
      </c>
      <c r="BG87" s="7">
        <v>4</v>
      </c>
      <c r="BH87" s="7">
        <v>0</v>
      </c>
      <c r="BI87" s="7">
        <v>0</v>
      </c>
      <c r="BJ87" s="7">
        <f>SUM(BC87:BI87)</f>
        <v>13</v>
      </c>
      <c r="BK87" s="7">
        <f>100*BJ87/22</f>
        <v>59.09090909090909</v>
      </c>
      <c r="BL87" s="7">
        <f>BA87+BJ87</f>
        <v>20.78</v>
      </c>
      <c r="BM87" s="7">
        <f>100*BL87/32</f>
        <v>64.9375</v>
      </c>
      <c r="BN87" s="7"/>
      <c r="BO87" s="11"/>
      <c r="BP87" s="13" t="s">
        <v>30</v>
      </c>
      <c r="BQ87" s="7" t="s">
        <v>17</v>
      </c>
      <c r="BR87" s="7">
        <v>0</v>
      </c>
      <c r="BS87" s="7">
        <v>0</v>
      </c>
      <c r="BT87" s="7">
        <v>0</v>
      </c>
      <c r="BU87" s="7">
        <v>4</v>
      </c>
      <c r="BV87" s="7">
        <v>0</v>
      </c>
      <c r="BW87" s="7">
        <v>0</v>
      </c>
      <c r="BX87" s="7">
        <v>0</v>
      </c>
      <c r="BY87" s="7">
        <f>SUM(BR87:BX87)</f>
        <v>4</v>
      </c>
      <c r="BZ87" s="7">
        <f>100*BY87/22</f>
        <v>18.181818181818183</v>
      </c>
      <c r="CA87" s="7">
        <f>BP87+BY87</f>
        <v>12.89</v>
      </c>
      <c r="CB87" s="7">
        <f>100*CA87/32</f>
        <v>40.28125</v>
      </c>
      <c r="CC87" s="7"/>
      <c r="CD87" s="7"/>
      <c r="CE87" s="7">
        <v>7</v>
      </c>
      <c r="CF87" s="7">
        <v>2</v>
      </c>
      <c r="CG87" s="7">
        <v>4</v>
      </c>
      <c r="CH87" s="7">
        <v>2</v>
      </c>
      <c r="CI87" s="7">
        <v>0</v>
      </c>
      <c r="CJ87" s="7">
        <v>2</v>
      </c>
      <c r="CK87" s="7">
        <v>5</v>
      </c>
      <c r="CL87" s="7">
        <f>SUM(CF87:CK87)</f>
        <v>15</v>
      </c>
      <c r="CM87" s="7">
        <f>100*CL87/19</f>
        <v>78.94736842105263</v>
      </c>
      <c r="CN87" s="7">
        <f>CE87+CL87</f>
        <v>22</v>
      </c>
      <c r="CO87" s="7">
        <f>100*CN87/29</f>
        <v>75.86206896551724</v>
      </c>
    </row>
    <row r="88" spans="1:93" ht="15">
      <c r="A88" s="7"/>
      <c r="B88" s="7" t="s">
        <v>125</v>
      </c>
      <c r="C88" s="7" t="s">
        <v>106</v>
      </c>
      <c r="D88" s="13" t="s">
        <v>180</v>
      </c>
      <c r="E88" s="9">
        <f>F88/6</f>
        <v>79.67932828538007</v>
      </c>
      <c r="F88" s="7">
        <f>T88+AI88+AX88+BM88+CB88+CO88</f>
        <v>478.0759697122804</v>
      </c>
      <c r="G88" s="12" t="s">
        <v>154</v>
      </c>
      <c r="H88" s="14" t="s">
        <v>23</v>
      </c>
      <c r="I88" s="7" t="s">
        <v>18</v>
      </c>
      <c r="J88" s="7"/>
      <c r="K88" s="7"/>
      <c r="L88" s="7"/>
      <c r="M88" s="7"/>
      <c r="N88" s="7"/>
      <c r="O88" s="7"/>
      <c r="P88" s="7"/>
      <c r="Q88" s="7">
        <f>SUM(J88:P88)</f>
        <v>0</v>
      </c>
      <c r="R88" s="7">
        <f>100*Q88/24</f>
        <v>0</v>
      </c>
      <c r="S88" s="7">
        <f>H88+Q88</f>
        <v>10</v>
      </c>
      <c r="T88" s="7">
        <f>100*S88/34</f>
        <v>29.41176470588235</v>
      </c>
      <c r="U88" s="12"/>
      <c r="V88" s="12" t="s">
        <v>154</v>
      </c>
      <c r="W88" s="12" t="s">
        <v>23</v>
      </c>
      <c r="X88" s="7" t="s">
        <v>16</v>
      </c>
      <c r="Y88" s="7">
        <v>3</v>
      </c>
      <c r="Z88" s="7">
        <v>2</v>
      </c>
      <c r="AA88" s="7">
        <v>6</v>
      </c>
      <c r="AB88" s="7">
        <v>4</v>
      </c>
      <c r="AC88" s="7">
        <v>6</v>
      </c>
      <c r="AD88" s="7">
        <v>4</v>
      </c>
      <c r="AE88" s="7">
        <v>4</v>
      </c>
      <c r="AF88" s="7">
        <f>SUM(Y88:AE88)</f>
        <v>29</v>
      </c>
      <c r="AG88" s="7">
        <f>100*AF88/29</f>
        <v>100</v>
      </c>
      <c r="AH88" s="7">
        <f>W88+AF88</f>
        <v>39</v>
      </c>
      <c r="AI88" s="7">
        <f>100*AH88/39</f>
        <v>100</v>
      </c>
      <c r="AJ88" s="12"/>
      <c r="AK88" s="12" t="s">
        <v>154</v>
      </c>
      <c r="AL88" s="12" t="s">
        <v>23</v>
      </c>
      <c r="AM88" s="7" t="s">
        <v>16</v>
      </c>
      <c r="AN88" s="7">
        <v>3</v>
      </c>
      <c r="AO88" s="7">
        <v>3</v>
      </c>
      <c r="AP88" s="7">
        <v>3</v>
      </c>
      <c r="AQ88" s="7">
        <v>3</v>
      </c>
      <c r="AR88" s="7">
        <v>4</v>
      </c>
      <c r="AS88" s="7">
        <v>3</v>
      </c>
      <c r="AT88" s="7">
        <v>4</v>
      </c>
      <c r="AU88" s="7">
        <f>SUM(AN88:AT88)</f>
        <v>23</v>
      </c>
      <c r="AV88" s="7">
        <f>100*AU88/25</f>
        <v>92</v>
      </c>
      <c r="AW88" s="7">
        <f>AL88+AU88</f>
        <v>33</v>
      </c>
      <c r="AX88" s="7">
        <f>100*AW88/35</f>
        <v>94.28571428571429</v>
      </c>
      <c r="AY88" s="7"/>
      <c r="AZ88" s="7" t="s">
        <v>154</v>
      </c>
      <c r="BA88" s="7">
        <v>10</v>
      </c>
      <c r="BB88" s="7" t="s">
        <v>16</v>
      </c>
      <c r="BC88" s="7">
        <v>0</v>
      </c>
      <c r="BD88" s="7">
        <v>3</v>
      </c>
      <c r="BE88" s="7">
        <v>3</v>
      </c>
      <c r="BF88" s="7">
        <v>4</v>
      </c>
      <c r="BG88" s="7">
        <v>4</v>
      </c>
      <c r="BH88" s="7">
        <v>3</v>
      </c>
      <c r="BI88" s="7">
        <v>5</v>
      </c>
      <c r="BJ88" s="7">
        <f>SUM(BC88:BI88)</f>
        <v>22</v>
      </c>
      <c r="BK88" s="7">
        <f>100*BJ88/28</f>
        <v>78.57142857142857</v>
      </c>
      <c r="BL88" s="7">
        <f>BA88+BJ88</f>
        <v>32</v>
      </c>
      <c r="BM88" s="7">
        <f>100*BL88/38</f>
        <v>84.21052631578948</v>
      </c>
      <c r="BN88" s="7"/>
      <c r="BO88" s="11"/>
      <c r="BP88" s="13" t="s">
        <v>30</v>
      </c>
      <c r="BQ88" s="7" t="s">
        <v>16</v>
      </c>
      <c r="BR88" s="7">
        <v>2</v>
      </c>
      <c r="BS88" s="7">
        <v>3</v>
      </c>
      <c r="BT88" s="7">
        <v>0</v>
      </c>
      <c r="BU88" s="7">
        <v>2</v>
      </c>
      <c r="BV88" s="7">
        <v>3</v>
      </c>
      <c r="BW88" s="7">
        <v>0</v>
      </c>
      <c r="BX88" s="7">
        <v>5</v>
      </c>
      <c r="BY88" s="7">
        <f>SUM(BR88:BX88)</f>
        <v>15</v>
      </c>
      <c r="BZ88" s="7">
        <f>100*BY88/21</f>
        <v>71.42857142857143</v>
      </c>
      <c r="CA88" s="7">
        <f>BP88+BY88</f>
        <v>23.89</v>
      </c>
      <c r="CB88" s="7">
        <f>100*CA88/31</f>
        <v>77.06451612903226</v>
      </c>
      <c r="CC88" s="7"/>
      <c r="CD88" s="7"/>
      <c r="CE88" s="7">
        <v>9</v>
      </c>
      <c r="CF88" s="7">
        <v>2</v>
      </c>
      <c r="CG88" s="7">
        <v>4</v>
      </c>
      <c r="CH88" s="7">
        <v>2</v>
      </c>
      <c r="CI88" s="7">
        <v>3</v>
      </c>
      <c r="CJ88" s="7">
        <v>2</v>
      </c>
      <c r="CK88" s="7">
        <v>5</v>
      </c>
      <c r="CL88" s="7">
        <f>SUM(CF88:CK88)</f>
        <v>18</v>
      </c>
      <c r="CM88" s="7">
        <f>100*CL88/19</f>
        <v>94.73684210526316</v>
      </c>
      <c r="CN88" s="7">
        <f>CE88+CL88</f>
        <v>27</v>
      </c>
      <c r="CO88" s="7">
        <f>100*CN88/29</f>
        <v>93.10344827586206</v>
      </c>
    </row>
    <row r="89" spans="1:93" ht="15">
      <c r="A89" s="7"/>
      <c r="B89" s="7" t="s">
        <v>126</v>
      </c>
      <c r="C89" s="7" t="s">
        <v>110</v>
      </c>
      <c r="D89" s="7" t="s">
        <v>173</v>
      </c>
      <c r="E89" s="9">
        <f>F89/6</f>
        <v>5.093750000000001</v>
      </c>
      <c r="F89" s="7">
        <f>T89+AI89+AX89+BM89+CB89+CO89</f>
        <v>30.562500000000004</v>
      </c>
      <c r="G89" s="12" t="s">
        <v>18</v>
      </c>
      <c r="H89" s="15"/>
      <c r="I89" s="7" t="s">
        <v>18</v>
      </c>
      <c r="J89" s="7"/>
      <c r="K89" s="7"/>
      <c r="L89" s="7"/>
      <c r="M89" s="7"/>
      <c r="N89" s="7"/>
      <c r="O89" s="7"/>
      <c r="P89" s="7"/>
      <c r="Q89" s="7">
        <f>SUM(J89:P89)</f>
        <v>0</v>
      </c>
      <c r="R89" s="7">
        <f>100*Q89/24</f>
        <v>0</v>
      </c>
      <c r="S89" s="7">
        <f>H89+Q89</f>
        <v>0</v>
      </c>
      <c r="T89" s="7">
        <f>100*S89/34</f>
        <v>0</v>
      </c>
      <c r="U89" s="12"/>
      <c r="V89" s="12" t="s">
        <v>18</v>
      </c>
      <c r="W89" s="12"/>
      <c r="X89" s="7" t="s">
        <v>18</v>
      </c>
      <c r="Y89" s="7"/>
      <c r="Z89" s="7"/>
      <c r="AA89" s="7"/>
      <c r="AB89" s="7"/>
      <c r="AC89" s="7"/>
      <c r="AD89" s="7"/>
      <c r="AE89" s="7"/>
      <c r="AF89" s="7">
        <f>SUM(Y89:AE89)</f>
        <v>0</v>
      </c>
      <c r="AG89" s="7">
        <f>100*AF89/29</f>
        <v>0</v>
      </c>
      <c r="AH89" s="7">
        <f>W89+AF89</f>
        <v>0</v>
      </c>
      <c r="AI89" s="7">
        <f>100*AH89/39</f>
        <v>0</v>
      </c>
      <c r="AJ89" s="12"/>
      <c r="AK89" s="12" t="s">
        <v>18</v>
      </c>
      <c r="AL89" s="12" t="s">
        <v>33</v>
      </c>
      <c r="AM89" s="7" t="s">
        <v>18</v>
      </c>
      <c r="AN89" s="7"/>
      <c r="AO89" s="7"/>
      <c r="AP89" s="7"/>
      <c r="AQ89" s="7"/>
      <c r="AR89" s="7"/>
      <c r="AS89" s="7"/>
      <c r="AT89" s="7"/>
      <c r="AU89" s="7">
        <f>SUM(AN89:AT89)</f>
        <v>0</v>
      </c>
      <c r="AV89" s="7">
        <f>100*AU89/25</f>
        <v>0</v>
      </c>
      <c r="AW89" s="7">
        <f>AL89+AU89</f>
        <v>0</v>
      </c>
      <c r="AX89" s="7">
        <f>100*AW89/35</f>
        <v>0</v>
      </c>
      <c r="AY89" s="7"/>
      <c r="AZ89" s="7" t="s">
        <v>18</v>
      </c>
      <c r="BA89" s="7">
        <v>0</v>
      </c>
      <c r="BB89" s="7" t="s">
        <v>18</v>
      </c>
      <c r="BC89" s="7"/>
      <c r="BD89" s="7"/>
      <c r="BE89" s="7"/>
      <c r="BF89" s="7"/>
      <c r="BG89" s="7"/>
      <c r="BH89" s="7"/>
      <c r="BI89" s="7"/>
      <c r="BJ89" s="7">
        <f>SUM(BC89:BI89)</f>
        <v>0</v>
      </c>
      <c r="BK89" s="7">
        <f>100*BJ89/28</f>
        <v>0</v>
      </c>
      <c r="BL89" s="7">
        <f>BA89+BJ89</f>
        <v>0</v>
      </c>
      <c r="BM89" s="7">
        <f>100*BL89/38</f>
        <v>0</v>
      </c>
      <c r="BN89" s="7"/>
      <c r="BO89" s="11"/>
      <c r="BP89" s="13" t="s">
        <v>27</v>
      </c>
      <c r="BQ89" s="7" t="s">
        <v>17</v>
      </c>
      <c r="BR89" s="7">
        <v>0</v>
      </c>
      <c r="BS89" s="7">
        <v>0</v>
      </c>
      <c r="BT89" s="7">
        <v>0</v>
      </c>
      <c r="BU89" s="7">
        <v>1</v>
      </c>
      <c r="BV89" s="7">
        <v>1</v>
      </c>
      <c r="BW89" s="7">
        <v>0</v>
      </c>
      <c r="BX89" s="7">
        <v>0</v>
      </c>
      <c r="BY89" s="7">
        <f>SUM(BR89:BX89)</f>
        <v>2</v>
      </c>
      <c r="BZ89" s="7">
        <f>100*BY89/22</f>
        <v>9.090909090909092</v>
      </c>
      <c r="CA89" s="7">
        <f>BP89+BY89</f>
        <v>9.780000000000001</v>
      </c>
      <c r="CB89" s="7">
        <f>100*CA89/32</f>
        <v>30.562500000000004</v>
      </c>
      <c r="CC89" s="7"/>
      <c r="CD89" s="7" t="s">
        <v>18</v>
      </c>
      <c r="CE89" s="7">
        <v>0</v>
      </c>
      <c r="CF89" s="7" t="s">
        <v>18</v>
      </c>
      <c r="CG89" s="7"/>
      <c r="CH89" s="7"/>
      <c r="CI89" s="7"/>
      <c r="CJ89" s="7"/>
      <c r="CK89" s="7"/>
      <c r="CL89" s="7">
        <f>SUM(CF89:CK89)</f>
        <v>0</v>
      </c>
      <c r="CM89" s="7">
        <f>100*CL89/19</f>
        <v>0</v>
      </c>
      <c r="CN89" s="7" t="s">
        <v>18</v>
      </c>
      <c r="CO89" s="7">
        <v>0</v>
      </c>
    </row>
    <row r="90" spans="1:93" ht="15">
      <c r="A90" s="7"/>
      <c r="B90" s="7" t="s">
        <v>127</v>
      </c>
      <c r="C90" s="7" t="s">
        <v>37</v>
      </c>
      <c r="D90" s="13" t="s">
        <v>180</v>
      </c>
      <c r="E90" s="9">
        <f>F90/6</f>
        <v>67.1300438441699</v>
      </c>
      <c r="F90" s="7">
        <f>T90+AI90+AX90+BM90+CB90+CO90</f>
        <v>402.7802630650194</v>
      </c>
      <c r="G90" s="12" t="s">
        <v>18</v>
      </c>
      <c r="H90" s="12"/>
      <c r="I90" s="7" t="s">
        <v>16</v>
      </c>
      <c r="J90" s="7">
        <v>3</v>
      </c>
      <c r="K90" s="7">
        <v>3</v>
      </c>
      <c r="L90" s="7">
        <v>1</v>
      </c>
      <c r="M90" s="7">
        <v>3</v>
      </c>
      <c r="N90" s="7">
        <v>0</v>
      </c>
      <c r="O90" s="7">
        <v>3</v>
      </c>
      <c r="P90" s="7">
        <v>2</v>
      </c>
      <c r="Q90" s="7">
        <f>SUM(J90:P90)</f>
        <v>15</v>
      </c>
      <c r="R90" s="7">
        <f>100*Q90/24</f>
        <v>62.5</v>
      </c>
      <c r="S90" s="7">
        <f>H90+Q90</f>
        <v>15</v>
      </c>
      <c r="T90" s="7">
        <f>100*S90/34</f>
        <v>44.11764705882353</v>
      </c>
      <c r="U90" s="12"/>
      <c r="V90" s="12" t="s">
        <v>154</v>
      </c>
      <c r="W90" s="12" t="s">
        <v>157</v>
      </c>
      <c r="X90" s="7" t="s">
        <v>16</v>
      </c>
      <c r="Y90" s="7">
        <v>1</v>
      </c>
      <c r="Z90" s="7">
        <v>2</v>
      </c>
      <c r="AA90" s="7">
        <v>3</v>
      </c>
      <c r="AB90" s="7">
        <v>1</v>
      </c>
      <c r="AC90" s="7">
        <v>6</v>
      </c>
      <c r="AD90" s="7">
        <v>0</v>
      </c>
      <c r="AE90" s="7">
        <v>4</v>
      </c>
      <c r="AF90" s="7">
        <f>SUM(Y90:AE90)</f>
        <v>17</v>
      </c>
      <c r="AG90" s="7">
        <f>100*AF90/29</f>
        <v>58.62068965517241</v>
      </c>
      <c r="AH90" s="7">
        <f>W90+AF90</f>
        <v>25.75</v>
      </c>
      <c r="AI90" s="7">
        <f>100*AH90/39</f>
        <v>66.02564102564102</v>
      </c>
      <c r="AJ90" s="12"/>
      <c r="AK90" s="12" t="s">
        <v>18</v>
      </c>
      <c r="AL90" s="12" t="s">
        <v>33</v>
      </c>
      <c r="AM90" s="7" t="s">
        <v>16</v>
      </c>
      <c r="AN90" s="7">
        <v>3</v>
      </c>
      <c r="AO90" s="7">
        <v>3</v>
      </c>
      <c r="AP90" s="7">
        <v>2</v>
      </c>
      <c r="AQ90" s="7">
        <v>3</v>
      </c>
      <c r="AR90" s="7">
        <v>4</v>
      </c>
      <c r="AS90" s="7">
        <v>3</v>
      </c>
      <c r="AT90" s="7">
        <v>4</v>
      </c>
      <c r="AU90" s="7">
        <f>SUM(AN90:AT90)</f>
        <v>22</v>
      </c>
      <c r="AV90" s="7">
        <f>100*AU90/25</f>
        <v>88</v>
      </c>
      <c r="AW90" s="7">
        <f>AL90+AU90</f>
        <v>22</v>
      </c>
      <c r="AX90" s="7">
        <f>100*AW90/35</f>
        <v>62.857142857142854</v>
      </c>
      <c r="AY90" s="7"/>
      <c r="AZ90" s="7" t="s">
        <v>154</v>
      </c>
      <c r="BA90" s="7">
        <v>10</v>
      </c>
      <c r="BB90" s="7" t="s">
        <v>16</v>
      </c>
      <c r="BC90" s="7">
        <v>2</v>
      </c>
      <c r="BD90" s="7">
        <v>3</v>
      </c>
      <c r="BE90" s="7">
        <v>3</v>
      </c>
      <c r="BF90" s="7">
        <v>4</v>
      </c>
      <c r="BG90" s="7">
        <v>4</v>
      </c>
      <c r="BH90" s="7">
        <v>4</v>
      </c>
      <c r="BI90" s="7">
        <v>5</v>
      </c>
      <c r="BJ90" s="7">
        <f>SUM(BC90:BI90)</f>
        <v>25</v>
      </c>
      <c r="BK90" s="7">
        <f>100*BJ90/28</f>
        <v>89.28571428571429</v>
      </c>
      <c r="BL90" s="7">
        <f>BA90+BJ90</f>
        <v>35</v>
      </c>
      <c r="BM90" s="7">
        <f>100*BL90/38</f>
        <v>92.10526315789474</v>
      </c>
      <c r="BN90" s="7"/>
      <c r="BO90" s="11"/>
      <c r="BP90" s="13" t="s">
        <v>27</v>
      </c>
      <c r="BQ90" s="7" t="s">
        <v>17</v>
      </c>
      <c r="BR90" s="7">
        <v>0</v>
      </c>
      <c r="BS90" s="7">
        <v>0</v>
      </c>
      <c r="BT90" s="7">
        <v>1</v>
      </c>
      <c r="BU90" s="7">
        <v>4</v>
      </c>
      <c r="BV90" s="7">
        <v>2</v>
      </c>
      <c r="BW90" s="7">
        <v>1</v>
      </c>
      <c r="BX90" s="7">
        <v>4</v>
      </c>
      <c r="BY90" s="7">
        <f>SUM(BR90:BX90)</f>
        <v>12</v>
      </c>
      <c r="BZ90" s="7">
        <f>100*BY90/22</f>
        <v>54.54545454545455</v>
      </c>
      <c r="CA90" s="7">
        <f>BP90+BY90</f>
        <v>19.78</v>
      </c>
      <c r="CB90" s="7">
        <f>100*CA90/32</f>
        <v>61.8125</v>
      </c>
      <c r="CC90" s="7"/>
      <c r="CD90" s="7"/>
      <c r="CE90" s="7">
        <v>10</v>
      </c>
      <c r="CF90" s="7">
        <v>2</v>
      </c>
      <c r="CG90" s="7">
        <v>0</v>
      </c>
      <c r="CH90" s="7">
        <v>1</v>
      </c>
      <c r="CI90" s="7">
        <v>3</v>
      </c>
      <c r="CJ90" s="7">
        <v>2</v>
      </c>
      <c r="CK90" s="7">
        <v>4</v>
      </c>
      <c r="CL90" s="7">
        <f>SUM(CF90:CK90)</f>
        <v>12</v>
      </c>
      <c r="CM90" s="7">
        <f>100*CL90/19</f>
        <v>63.1578947368421</v>
      </c>
      <c r="CN90" s="7">
        <f>CE90+CL90</f>
        <v>22</v>
      </c>
      <c r="CO90" s="7">
        <f>100*CN90/29</f>
        <v>75.86206896551724</v>
      </c>
    </row>
    <row r="91" spans="1:93" ht="15">
      <c r="A91" s="7"/>
      <c r="B91" s="7" t="s">
        <v>128</v>
      </c>
      <c r="C91" s="7" t="s">
        <v>129</v>
      </c>
      <c r="D91" s="7" t="s">
        <v>170</v>
      </c>
      <c r="E91" s="9">
        <f>F91/6</f>
        <v>56.736531488147854</v>
      </c>
      <c r="F91" s="7">
        <f>T91+AI91+AX91+BM91+CB91+CO91</f>
        <v>340.41918892888714</v>
      </c>
      <c r="G91" s="12" t="s">
        <v>18</v>
      </c>
      <c r="H91" s="12"/>
      <c r="I91" s="7" t="s">
        <v>170</v>
      </c>
      <c r="J91" s="7">
        <v>3</v>
      </c>
      <c r="K91" s="7">
        <v>2</v>
      </c>
      <c r="L91" s="7">
        <v>1</v>
      </c>
      <c r="M91" s="7">
        <v>3</v>
      </c>
      <c r="N91" s="7">
        <v>4</v>
      </c>
      <c r="O91" s="7">
        <v>2</v>
      </c>
      <c r="P91" s="7">
        <v>2</v>
      </c>
      <c r="Q91" s="7">
        <f>SUM(J91:P91)</f>
        <v>17</v>
      </c>
      <c r="R91" s="7">
        <f>100*Q91/24</f>
        <v>70.83333333333333</v>
      </c>
      <c r="S91" s="7">
        <f>H91+Q91</f>
        <v>17</v>
      </c>
      <c r="T91" s="7">
        <f>100*S91/34</f>
        <v>50</v>
      </c>
      <c r="U91" s="12"/>
      <c r="V91" s="12" t="s">
        <v>154</v>
      </c>
      <c r="W91" s="12" t="s">
        <v>159</v>
      </c>
      <c r="X91" s="7" t="s">
        <v>18</v>
      </c>
      <c r="Y91" s="7"/>
      <c r="Z91" s="7"/>
      <c r="AA91" s="7"/>
      <c r="AB91" s="7"/>
      <c r="AC91" s="7"/>
      <c r="AD91" s="7"/>
      <c r="AE91" s="7"/>
      <c r="AF91" s="7">
        <f>SUM(Y91:AE91)</f>
        <v>0</v>
      </c>
      <c r="AG91" s="7">
        <f>100*AF91/29</f>
        <v>0</v>
      </c>
      <c r="AH91" s="7">
        <f>W91+AF91</f>
        <v>5</v>
      </c>
      <c r="AI91" s="7">
        <f>100*AH91/39</f>
        <v>12.820512820512821</v>
      </c>
      <c r="AJ91" s="12"/>
      <c r="AK91" s="12" t="s">
        <v>18</v>
      </c>
      <c r="AL91" s="12" t="s">
        <v>33</v>
      </c>
      <c r="AM91" s="7" t="s">
        <v>170</v>
      </c>
      <c r="AN91" s="7">
        <v>2</v>
      </c>
      <c r="AO91" s="7">
        <v>3</v>
      </c>
      <c r="AP91" s="7">
        <v>2</v>
      </c>
      <c r="AQ91" s="7">
        <v>0</v>
      </c>
      <c r="AR91" s="7">
        <v>3</v>
      </c>
      <c r="AS91" s="7">
        <v>1</v>
      </c>
      <c r="AT91" s="7">
        <v>2</v>
      </c>
      <c r="AU91" s="7">
        <f>SUM(AN91:AT91)</f>
        <v>13</v>
      </c>
      <c r="AV91" s="7">
        <f>100*AU91/25</f>
        <v>52</v>
      </c>
      <c r="AW91" s="7">
        <f>AL91+AU91</f>
        <v>13</v>
      </c>
      <c r="AX91" s="7">
        <f>100*AW91/35</f>
        <v>37.142857142857146</v>
      </c>
      <c r="AY91" s="7"/>
      <c r="AZ91" s="7" t="s">
        <v>154</v>
      </c>
      <c r="BA91" s="7">
        <v>7.78</v>
      </c>
      <c r="BB91" s="7" t="s">
        <v>170</v>
      </c>
      <c r="BC91" s="7">
        <v>2</v>
      </c>
      <c r="BD91" s="7">
        <v>3</v>
      </c>
      <c r="BE91" s="7">
        <v>4</v>
      </c>
      <c r="BF91" s="7">
        <v>1</v>
      </c>
      <c r="BG91" s="7">
        <v>4</v>
      </c>
      <c r="BH91" s="7">
        <v>2</v>
      </c>
      <c r="BI91" s="7">
        <v>0</v>
      </c>
      <c r="BJ91" s="7">
        <f>SUM(BC91:BI91)</f>
        <v>16</v>
      </c>
      <c r="BK91" s="7">
        <f>100*BJ91/22</f>
        <v>72.72727272727273</v>
      </c>
      <c r="BL91" s="7">
        <f>BA91+BJ91</f>
        <v>23.78</v>
      </c>
      <c r="BM91" s="7">
        <f>100*BL91/32</f>
        <v>74.3125</v>
      </c>
      <c r="BN91" s="7"/>
      <c r="BO91" s="11"/>
      <c r="BP91" s="13" t="s">
        <v>30</v>
      </c>
      <c r="BQ91" s="7" t="s">
        <v>170</v>
      </c>
      <c r="BR91" s="7">
        <v>2</v>
      </c>
      <c r="BS91" s="7">
        <v>2</v>
      </c>
      <c r="BT91" s="7">
        <v>3</v>
      </c>
      <c r="BU91" s="7">
        <v>4</v>
      </c>
      <c r="BV91" s="7">
        <v>4</v>
      </c>
      <c r="BW91" s="7">
        <v>4</v>
      </c>
      <c r="BX91" s="7">
        <v>4</v>
      </c>
      <c r="BY91" s="7">
        <v>20</v>
      </c>
      <c r="BZ91" s="7">
        <f>100*BY91/22</f>
        <v>90.9090909090909</v>
      </c>
      <c r="CA91" s="7">
        <f>BP91+BY91</f>
        <v>28.89</v>
      </c>
      <c r="CB91" s="7">
        <f>100*CA91/32</f>
        <v>90.28125</v>
      </c>
      <c r="CC91" s="7"/>
      <c r="CD91" s="7"/>
      <c r="CE91" s="7">
        <v>9</v>
      </c>
      <c r="CF91" s="7">
        <v>2</v>
      </c>
      <c r="CG91" s="7">
        <v>0</v>
      </c>
      <c r="CH91" s="7">
        <v>1</v>
      </c>
      <c r="CI91" s="7">
        <v>3</v>
      </c>
      <c r="CJ91" s="7">
        <v>2</v>
      </c>
      <c r="CK91" s="7">
        <v>5</v>
      </c>
      <c r="CL91" s="7">
        <f>SUM(CF91:CK91)</f>
        <v>13</v>
      </c>
      <c r="CM91" s="7">
        <f>100*CL91/19</f>
        <v>68.42105263157895</v>
      </c>
      <c r="CN91" s="7">
        <f>CE91+CL91</f>
        <v>22</v>
      </c>
      <c r="CO91" s="7">
        <f>100*CN91/29</f>
        <v>75.86206896551724</v>
      </c>
    </row>
    <row r="92" spans="1:93" ht="15">
      <c r="A92" s="7"/>
      <c r="B92" s="7" t="s">
        <v>128</v>
      </c>
      <c r="C92" s="7" t="s">
        <v>129</v>
      </c>
      <c r="D92" s="7" t="s">
        <v>179</v>
      </c>
      <c r="E92" s="9">
        <f>F92/6</f>
        <v>56.736531488147854</v>
      </c>
      <c r="F92" s="7">
        <f>T92+AI92+AX92+BM92+CB92+CO92</f>
        <v>340.41918892888714</v>
      </c>
      <c r="G92" s="12" t="s">
        <v>18</v>
      </c>
      <c r="H92" s="12"/>
      <c r="I92" s="7" t="s">
        <v>17</v>
      </c>
      <c r="J92" s="7">
        <v>3</v>
      </c>
      <c r="K92" s="7">
        <v>2</v>
      </c>
      <c r="L92" s="7">
        <v>1</v>
      </c>
      <c r="M92" s="7">
        <v>3</v>
      </c>
      <c r="N92" s="7">
        <v>4</v>
      </c>
      <c r="O92" s="7">
        <v>2</v>
      </c>
      <c r="P92" s="7">
        <v>2</v>
      </c>
      <c r="Q92" s="7">
        <f>SUM(J92:P92)</f>
        <v>17</v>
      </c>
      <c r="R92" s="7">
        <f>100*Q92/24</f>
        <v>70.83333333333333</v>
      </c>
      <c r="S92" s="7">
        <f>H92+Q92</f>
        <v>17</v>
      </c>
      <c r="T92" s="7">
        <f>100*S92/34</f>
        <v>50</v>
      </c>
      <c r="U92" s="12"/>
      <c r="V92" s="12" t="s">
        <v>154</v>
      </c>
      <c r="W92" s="12" t="s">
        <v>159</v>
      </c>
      <c r="X92" s="7" t="s">
        <v>18</v>
      </c>
      <c r="Y92" s="7"/>
      <c r="Z92" s="7"/>
      <c r="AA92" s="7"/>
      <c r="AB92" s="7"/>
      <c r="AC92" s="7"/>
      <c r="AD92" s="7"/>
      <c r="AE92" s="7"/>
      <c r="AF92" s="7">
        <f>SUM(Y92:AE92)</f>
        <v>0</v>
      </c>
      <c r="AG92" s="7">
        <f>100*AF92/29</f>
        <v>0</v>
      </c>
      <c r="AH92" s="7">
        <f>W92+AF92</f>
        <v>5</v>
      </c>
      <c r="AI92" s="7">
        <f>100*AH92/39</f>
        <v>12.820512820512821</v>
      </c>
      <c r="AJ92" s="12"/>
      <c r="AK92" s="12" t="s">
        <v>18</v>
      </c>
      <c r="AL92" s="12" t="s">
        <v>33</v>
      </c>
      <c r="AM92" s="7" t="s">
        <v>17</v>
      </c>
      <c r="AN92" s="7">
        <v>2</v>
      </c>
      <c r="AO92" s="7">
        <v>3</v>
      </c>
      <c r="AP92" s="7">
        <v>2</v>
      </c>
      <c r="AQ92" s="7">
        <v>0</v>
      </c>
      <c r="AR92" s="7">
        <v>3</v>
      </c>
      <c r="AS92" s="7">
        <v>1</v>
      </c>
      <c r="AT92" s="7">
        <v>2</v>
      </c>
      <c r="AU92" s="7">
        <f>SUM(AN92:AT92)</f>
        <v>13</v>
      </c>
      <c r="AV92" s="7">
        <f>100*AU92/25</f>
        <v>52</v>
      </c>
      <c r="AW92" s="7">
        <f>AL92+AU92</f>
        <v>13</v>
      </c>
      <c r="AX92" s="7">
        <f>100*AW92/35</f>
        <v>37.142857142857146</v>
      </c>
      <c r="AY92" s="7"/>
      <c r="AZ92" s="7" t="s">
        <v>154</v>
      </c>
      <c r="BA92" s="7">
        <v>7.78</v>
      </c>
      <c r="BB92" s="7" t="s">
        <v>17</v>
      </c>
      <c r="BC92" s="7">
        <v>2</v>
      </c>
      <c r="BD92" s="7">
        <v>3</v>
      </c>
      <c r="BE92" s="7">
        <v>4</v>
      </c>
      <c r="BF92" s="7">
        <v>1</v>
      </c>
      <c r="BG92" s="7">
        <v>4</v>
      </c>
      <c r="BH92" s="7">
        <v>2</v>
      </c>
      <c r="BI92" s="7">
        <v>0</v>
      </c>
      <c r="BJ92" s="7">
        <f>SUM(BC92:BI92)</f>
        <v>16</v>
      </c>
      <c r="BK92" s="7">
        <f>100*BJ92/22</f>
        <v>72.72727272727273</v>
      </c>
      <c r="BL92" s="7">
        <f>BA92+BJ92</f>
        <v>23.78</v>
      </c>
      <c r="BM92" s="7">
        <f>100*BL92/32</f>
        <v>74.3125</v>
      </c>
      <c r="BN92" s="7"/>
      <c r="BO92" s="11"/>
      <c r="BP92" s="13" t="s">
        <v>30</v>
      </c>
      <c r="BQ92" s="7" t="s">
        <v>17</v>
      </c>
      <c r="BR92" s="7">
        <v>2</v>
      </c>
      <c r="BS92" s="7">
        <v>2</v>
      </c>
      <c r="BT92" s="7">
        <v>3</v>
      </c>
      <c r="BU92" s="7">
        <v>4</v>
      </c>
      <c r="BV92" s="7">
        <v>4</v>
      </c>
      <c r="BW92" s="7">
        <v>4</v>
      </c>
      <c r="BX92" s="7">
        <v>4</v>
      </c>
      <c r="BY92" s="7">
        <v>20</v>
      </c>
      <c r="BZ92" s="7">
        <f>100*BY92/22</f>
        <v>90.9090909090909</v>
      </c>
      <c r="CA92" s="7">
        <f>BP92+BY92</f>
        <v>28.89</v>
      </c>
      <c r="CB92" s="7">
        <f>100*CA92/32</f>
        <v>90.28125</v>
      </c>
      <c r="CC92" s="7"/>
      <c r="CD92" s="7"/>
      <c r="CE92" s="7">
        <v>9</v>
      </c>
      <c r="CF92" s="7">
        <v>2</v>
      </c>
      <c r="CG92" s="7">
        <v>0</v>
      </c>
      <c r="CH92" s="7">
        <v>1</v>
      </c>
      <c r="CI92" s="7">
        <v>3</v>
      </c>
      <c r="CJ92" s="7">
        <v>2</v>
      </c>
      <c r="CK92" s="7">
        <v>5</v>
      </c>
      <c r="CL92" s="7">
        <f>SUM(CF92:CK92)</f>
        <v>13</v>
      </c>
      <c r="CM92" s="7">
        <f>100*CL92/19</f>
        <v>68.42105263157895</v>
      </c>
      <c r="CN92" s="7">
        <f>CE92+CL92</f>
        <v>22</v>
      </c>
      <c r="CO92" s="7">
        <f>100*CN92/29</f>
        <v>75.86206896551724</v>
      </c>
    </row>
    <row r="93" spans="1:93" ht="15">
      <c r="A93" s="7"/>
      <c r="B93" s="7" t="s">
        <v>128</v>
      </c>
      <c r="C93" s="7" t="s">
        <v>129</v>
      </c>
      <c r="D93" s="7" t="s">
        <v>175</v>
      </c>
      <c r="E93" s="9">
        <f>F93/6</f>
        <v>32.214234061112535</v>
      </c>
      <c r="F93" s="7">
        <f>T93+AI93+AX93+BM93+CB93+CO93</f>
        <v>193.2854043666752</v>
      </c>
      <c r="G93" s="12" t="s">
        <v>18</v>
      </c>
      <c r="H93" s="15"/>
      <c r="I93" s="7" t="s">
        <v>18</v>
      </c>
      <c r="J93" s="7"/>
      <c r="K93" s="7"/>
      <c r="L93" s="7"/>
      <c r="M93" s="7"/>
      <c r="N93" s="7"/>
      <c r="O93" s="7"/>
      <c r="P93" s="7"/>
      <c r="Q93" s="7"/>
      <c r="R93" s="7">
        <f>100*Q93/24</f>
        <v>0</v>
      </c>
      <c r="S93" s="7">
        <f>H93+Q93</f>
        <v>0</v>
      </c>
      <c r="T93" s="7">
        <f>100*S93/34</f>
        <v>0</v>
      </c>
      <c r="U93" s="12"/>
      <c r="V93" s="12" t="s">
        <v>154</v>
      </c>
      <c r="W93" s="12" t="s">
        <v>159</v>
      </c>
      <c r="X93" s="7" t="s">
        <v>18</v>
      </c>
      <c r="Y93" s="7"/>
      <c r="Z93" s="7"/>
      <c r="AA93" s="7"/>
      <c r="AB93" s="7"/>
      <c r="AC93" s="7"/>
      <c r="AD93" s="7"/>
      <c r="AE93" s="7"/>
      <c r="AF93" s="7"/>
      <c r="AG93" s="7">
        <f>100*AF93/29</f>
        <v>0</v>
      </c>
      <c r="AH93" s="7">
        <f>W93+AF93</f>
        <v>5</v>
      </c>
      <c r="AI93" s="7">
        <f>100*AH93/39</f>
        <v>12.820512820512821</v>
      </c>
      <c r="AJ93" s="12"/>
      <c r="AK93" s="12" t="s">
        <v>18</v>
      </c>
      <c r="AL93" s="12" t="s">
        <v>33</v>
      </c>
      <c r="AM93" s="7" t="s">
        <v>18</v>
      </c>
      <c r="AN93" s="7"/>
      <c r="AO93" s="7"/>
      <c r="AP93" s="7"/>
      <c r="AQ93" s="7"/>
      <c r="AR93" s="7"/>
      <c r="AS93" s="7"/>
      <c r="AT93" s="7"/>
      <c r="AU93" s="7"/>
      <c r="AV93" s="7">
        <f>100*AU93/25</f>
        <v>0</v>
      </c>
      <c r="AW93" s="7">
        <f>AL93+AU93</f>
        <v>0</v>
      </c>
      <c r="AX93" s="7">
        <f>100*AW93/35</f>
        <v>0</v>
      </c>
      <c r="AY93" s="7"/>
      <c r="AZ93" s="7" t="s">
        <v>154</v>
      </c>
      <c r="BA93" s="7">
        <v>7.78</v>
      </c>
      <c r="BB93" s="7" t="s">
        <v>18</v>
      </c>
      <c r="BC93" s="7"/>
      <c r="BD93" s="7"/>
      <c r="BE93" s="7"/>
      <c r="BF93" s="7"/>
      <c r="BG93" s="7"/>
      <c r="BH93" s="7"/>
      <c r="BI93" s="7"/>
      <c r="BJ93" s="7"/>
      <c r="BK93" s="7">
        <f>100*BJ93/22</f>
        <v>0</v>
      </c>
      <c r="BL93" s="7">
        <f>BA93+BJ93</f>
        <v>7.78</v>
      </c>
      <c r="BM93" s="7">
        <f>100*BL93/32</f>
        <v>24.3125</v>
      </c>
      <c r="BN93" s="7"/>
      <c r="BO93" s="11"/>
      <c r="BP93" s="13" t="s">
        <v>30</v>
      </c>
      <c r="BQ93" s="7" t="s">
        <v>16</v>
      </c>
      <c r="BR93" s="7">
        <v>2</v>
      </c>
      <c r="BS93" s="7">
        <v>0</v>
      </c>
      <c r="BT93" s="7">
        <v>2</v>
      </c>
      <c r="BU93" s="7">
        <v>2</v>
      </c>
      <c r="BV93" s="7">
        <v>2</v>
      </c>
      <c r="BW93" s="7">
        <v>4</v>
      </c>
      <c r="BX93" s="7">
        <v>4</v>
      </c>
      <c r="BY93" s="7">
        <f>SUM(BR93:BX93)</f>
        <v>16</v>
      </c>
      <c r="BZ93" s="7">
        <f>100*BY93/21</f>
        <v>76.19047619047619</v>
      </c>
      <c r="CA93" s="7">
        <f>BP93+BY93</f>
        <v>24.89</v>
      </c>
      <c r="CB93" s="7">
        <f>100*CA93/31</f>
        <v>80.29032258064517</v>
      </c>
      <c r="CC93" s="7"/>
      <c r="CD93" s="7"/>
      <c r="CE93" s="7">
        <v>9</v>
      </c>
      <c r="CF93" s="7">
        <v>2</v>
      </c>
      <c r="CG93" s="7">
        <v>0</v>
      </c>
      <c r="CH93" s="7">
        <v>1</v>
      </c>
      <c r="CI93" s="7">
        <v>3</v>
      </c>
      <c r="CJ93" s="7">
        <v>2</v>
      </c>
      <c r="CK93" s="7">
        <v>5</v>
      </c>
      <c r="CL93" s="7">
        <f>SUM(CF93:CK93)</f>
        <v>13</v>
      </c>
      <c r="CM93" s="7">
        <f>100*CL93/19</f>
        <v>68.42105263157895</v>
      </c>
      <c r="CN93" s="7">
        <f>CE93+CL93</f>
        <v>22</v>
      </c>
      <c r="CO93" s="7">
        <f>100*CN93/29</f>
        <v>75.86206896551724</v>
      </c>
    </row>
    <row r="94" spans="1:93" ht="15">
      <c r="A94" s="7"/>
      <c r="B94" s="7" t="s">
        <v>130</v>
      </c>
      <c r="C94" s="7" t="s">
        <v>131</v>
      </c>
      <c r="D94" s="13" t="s">
        <v>180</v>
      </c>
      <c r="E94" s="9">
        <f>F94/6</f>
        <v>88.20957644330191</v>
      </c>
      <c r="F94" s="7">
        <f>T94+AI94+AX94+BM94+CB94+CO94</f>
        <v>529.2574586598115</v>
      </c>
      <c r="G94" s="12" t="s">
        <v>154</v>
      </c>
      <c r="H94" s="14" t="s">
        <v>23</v>
      </c>
      <c r="I94" s="7" t="s">
        <v>16</v>
      </c>
      <c r="J94" s="7">
        <v>3</v>
      </c>
      <c r="K94" s="7">
        <v>3</v>
      </c>
      <c r="L94" s="7">
        <v>2</v>
      </c>
      <c r="M94" s="7">
        <v>2</v>
      </c>
      <c r="N94" s="7">
        <v>3</v>
      </c>
      <c r="O94" s="7">
        <v>3</v>
      </c>
      <c r="P94" s="7">
        <v>3</v>
      </c>
      <c r="Q94" s="7">
        <f>SUM(J94:P94)</f>
        <v>19</v>
      </c>
      <c r="R94" s="7">
        <f>100*Q94/24</f>
        <v>79.16666666666667</v>
      </c>
      <c r="S94" s="7">
        <f>H94+Q94</f>
        <v>29</v>
      </c>
      <c r="T94" s="7">
        <f>100*S94/34</f>
        <v>85.29411764705883</v>
      </c>
      <c r="U94" s="12"/>
      <c r="V94" s="12" t="s">
        <v>154</v>
      </c>
      <c r="W94" s="12" t="s">
        <v>23</v>
      </c>
      <c r="X94" s="7" t="s">
        <v>16</v>
      </c>
      <c r="Y94" s="7">
        <v>3</v>
      </c>
      <c r="Z94" s="7">
        <v>2</v>
      </c>
      <c r="AA94" s="7">
        <v>6</v>
      </c>
      <c r="AB94" s="7">
        <v>0</v>
      </c>
      <c r="AC94" s="7">
        <v>6</v>
      </c>
      <c r="AD94" s="7">
        <v>4</v>
      </c>
      <c r="AE94" s="7">
        <v>4</v>
      </c>
      <c r="AF94" s="7">
        <f>SUM(Y94:AE94)</f>
        <v>25</v>
      </c>
      <c r="AG94" s="7">
        <f>100*AF94/29</f>
        <v>86.20689655172414</v>
      </c>
      <c r="AH94" s="7">
        <f>W94+AF94</f>
        <v>35</v>
      </c>
      <c r="AI94" s="7">
        <f>100*AH94/39</f>
        <v>89.74358974358974</v>
      </c>
      <c r="AJ94" s="12"/>
      <c r="AK94" s="12" t="s">
        <v>154</v>
      </c>
      <c r="AL94" s="12" t="s">
        <v>23</v>
      </c>
      <c r="AM94" s="7" t="s">
        <v>16</v>
      </c>
      <c r="AN94" s="7">
        <v>1</v>
      </c>
      <c r="AO94" s="7">
        <v>3</v>
      </c>
      <c r="AP94" s="7">
        <v>2</v>
      </c>
      <c r="AQ94" s="7">
        <v>4</v>
      </c>
      <c r="AR94" s="7">
        <v>4</v>
      </c>
      <c r="AS94" s="7">
        <v>2</v>
      </c>
      <c r="AT94" s="7">
        <v>5</v>
      </c>
      <c r="AU94" s="7">
        <f>SUM(AN94:AT94)</f>
        <v>21</v>
      </c>
      <c r="AV94" s="7">
        <f>100*AU94/25</f>
        <v>84</v>
      </c>
      <c r="AW94" s="7">
        <f>AL94+AU94</f>
        <v>31</v>
      </c>
      <c r="AX94" s="7">
        <f>100*AW94/35</f>
        <v>88.57142857142857</v>
      </c>
      <c r="AY94" s="7"/>
      <c r="AZ94" s="7" t="s">
        <v>154</v>
      </c>
      <c r="BA94" s="7">
        <v>10</v>
      </c>
      <c r="BB94" s="7" t="s">
        <v>16</v>
      </c>
      <c r="BC94" s="7">
        <v>3</v>
      </c>
      <c r="BD94" s="7">
        <v>3</v>
      </c>
      <c r="BE94" s="7">
        <v>1</v>
      </c>
      <c r="BF94" s="7">
        <v>4</v>
      </c>
      <c r="BG94" s="7">
        <v>4</v>
      </c>
      <c r="BH94" s="7">
        <v>5</v>
      </c>
      <c r="BI94" s="7">
        <v>4</v>
      </c>
      <c r="BJ94" s="7">
        <f>SUM(BC94:BI94)</f>
        <v>24</v>
      </c>
      <c r="BK94" s="7">
        <f>100*BJ94/28</f>
        <v>85.71428571428571</v>
      </c>
      <c r="BL94" s="7">
        <f>BA94+BJ94</f>
        <v>34</v>
      </c>
      <c r="BM94" s="7">
        <f>100*BL94/38</f>
        <v>89.47368421052632</v>
      </c>
      <c r="BN94" s="7"/>
      <c r="BO94" s="11"/>
      <c r="BP94" s="13" t="s">
        <v>30</v>
      </c>
      <c r="BQ94" s="7" t="s">
        <v>16</v>
      </c>
      <c r="BR94" s="7">
        <v>2</v>
      </c>
      <c r="BS94" s="7">
        <v>3</v>
      </c>
      <c r="BT94" s="7">
        <v>2</v>
      </c>
      <c r="BU94" s="7">
        <v>2</v>
      </c>
      <c r="BV94" s="7">
        <v>2</v>
      </c>
      <c r="BW94" s="7">
        <v>3</v>
      </c>
      <c r="BX94" s="7">
        <v>5</v>
      </c>
      <c r="BY94" s="7">
        <f>SUM(BR94:BX94)</f>
        <v>19</v>
      </c>
      <c r="BZ94" s="7">
        <f>100*BY94/21</f>
        <v>90.47619047619048</v>
      </c>
      <c r="CA94" s="7">
        <f>BP94+BY94</f>
        <v>27.89</v>
      </c>
      <c r="CB94" s="7">
        <f>100*CA94/31</f>
        <v>89.96774193548387</v>
      </c>
      <c r="CC94" s="7"/>
      <c r="CD94" s="7"/>
      <c r="CE94" s="7">
        <v>8</v>
      </c>
      <c r="CF94" s="7">
        <v>2</v>
      </c>
      <c r="CG94" s="7">
        <v>4</v>
      </c>
      <c r="CH94" s="7">
        <v>2</v>
      </c>
      <c r="CI94" s="7">
        <v>2</v>
      </c>
      <c r="CJ94" s="7">
        <v>2</v>
      </c>
      <c r="CK94" s="7">
        <v>5</v>
      </c>
      <c r="CL94" s="7">
        <f>SUM(CF94:CK94)</f>
        <v>17</v>
      </c>
      <c r="CM94" s="7">
        <f>100*CL94/19</f>
        <v>89.47368421052632</v>
      </c>
      <c r="CN94" s="7">
        <f>CE94+CL94</f>
        <v>25</v>
      </c>
      <c r="CO94" s="7">
        <f>100*CN94/29</f>
        <v>86.20689655172414</v>
      </c>
    </row>
    <row r="95" spans="1:93" ht="15">
      <c r="A95" s="7"/>
      <c r="B95" s="7" t="s">
        <v>132</v>
      </c>
      <c r="C95" s="7" t="s">
        <v>29</v>
      </c>
      <c r="D95" s="13" t="s">
        <v>180</v>
      </c>
      <c r="E95" s="9">
        <f>F95/6</f>
        <v>33.95663694331805</v>
      </c>
      <c r="F95" s="7">
        <f>T95+AI95+AX95+BM95+CB95+CO95</f>
        <v>203.7398216599083</v>
      </c>
      <c r="G95" s="12" t="s">
        <v>18</v>
      </c>
      <c r="H95" s="15"/>
      <c r="I95" s="7" t="s">
        <v>18</v>
      </c>
      <c r="J95" s="7"/>
      <c r="K95" s="7"/>
      <c r="L95" s="7"/>
      <c r="M95" s="7"/>
      <c r="N95" s="7"/>
      <c r="O95" s="7"/>
      <c r="P95" s="7"/>
      <c r="Q95" s="7">
        <f>SUM(J95:P95)</f>
        <v>0</v>
      </c>
      <c r="R95" s="7">
        <f>100*Q95/24</f>
        <v>0</v>
      </c>
      <c r="S95" s="7">
        <f>H95+Q95</f>
        <v>0</v>
      </c>
      <c r="T95" s="7">
        <f>100*S95/34</f>
        <v>0</v>
      </c>
      <c r="U95" s="12"/>
      <c r="V95" s="12" t="s">
        <v>18</v>
      </c>
      <c r="W95" s="12"/>
      <c r="X95" s="7" t="s">
        <v>16</v>
      </c>
      <c r="Y95" s="7">
        <v>3</v>
      </c>
      <c r="Z95" s="7">
        <v>1</v>
      </c>
      <c r="AA95" s="7">
        <v>1</v>
      </c>
      <c r="AB95" s="7">
        <v>0</v>
      </c>
      <c r="AC95" s="7">
        <v>0</v>
      </c>
      <c r="AD95" s="7">
        <v>0</v>
      </c>
      <c r="AE95" s="7">
        <v>0</v>
      </c>
      <c r="AF95" s="7">
        <f>SUM(Y95:AE95)</f>
        <v>5</v>
      </c>
      <c r="AG95" s="7">
        <f>100*AF95/29</f>
        <v>17.24137931034483</v>
      </c>
      <c r="AH95" s="7">
        <f>W95+AF95</f>
        <v>5</v>
      </c>
      <c r="AI95" s="7">
        <f>100*AH95/39</f>
        <v>12.820512820512821</v>
      </c>
      <c r="AJ95" s="12"/>
      <c r="AK95" s="12" t="s">
        <v>18</v>
      </c>
      <c r="AL95" s="12" t="s">
        <v>33</v>
      </c>
      <c r="AM95" s="7" t="s">
        <v>16</v>
      </c>
      <c r="AN95" s="7">
        <v>1</v>
      </c>
      <c r="AO95" s="7">
        <v>1</v>
      </c>
      <c r="AP95" s="7">
        <v>1</v>
      </c>
      <c r="AQ95" s="7">
        <v>2</v>
      </c>
      <c r="AR95" s="7">
        <v>1</v>
      </c>
      <c r="AS95" s="7">
        <v>0</v>
      </c>
      <c r="AT95" s="7">
        <v>3</v>
      </c>
      <c r="AU95" s="7">
        <f>SUM(AN95:AT95)</f>
        <v>9</v>
      </c>
      <c r="AV95" s="7">
        <f>100*AU95/25</f>
        <v>36</v>
      </c>
      <c r="AW95" s="7">
        <f>AL95+AU95</f>
        <v>9</v>
      </c>
      <c r="AX95" s="7">
        <f>100*AW95/35</f>
        <v>25.714285714285715</v>
      </c>
      <c r="AY95" s="7"/>
      <c r="AZ95" s="7" t="s">
        <v>154</v>
      </c>
      <c r="BA95" s="7">
        <v>7.78</v>
      </c>
      <c r="BB95" s="7" t="s">
        <v>16</v>
      </c>
      <c r="BC95" s="7">
        <v>3</v>
      </c>
      <c r="BD95" s="7">
        <v>0</v>
      </c>
      <c r="BE95" s="7">
        <v>1</v>
      </c>
      <c r="BF95" s="7">
        <v>0</v>
      </c>
      <c r="BG95" s="7">
        <v>4</v>
      </c>
      <c r="BH95" s="7">
        <v>4</v>
      </c>
      <c r="BI95" s="7">
        <v>0</v>
      </c>
      <c r="BJ95" s="7">
        <f>SUM(BC95:BI95)</f>
        <v>12</v>
      </c>
      <c r="BK95" s="7">
        <f>100*BJ95/28</f>
        <v>42.857142857142854</v>
      </c>
      <c r="BL95" s="7">
        <f>BA95+BJ95</f>
        <v>19.78</v>
      </c>
      <c r="BM95" s="7">
        <f>100*BL95/38</f>
        <v>52.05263157894737</v>
      </c>
      <c r="BN95" s="7"/>
      <c r="BO95" s="16"/>
      <c r="BP95" s="13" t="s">
        <v>133</v>
      </c>
      <c r="BQ95" s="7" t="s">
        <v>16</v>
      </c>
      <c r="BR95" s="7">
        <v>1</v>
      </c>
      <c r="BS95" s="7">
        <v>3</v>
      </c>
      <c r="BT95" s="7">
        <v>2</v>
      </c>
      <c r="BU95" s="7">
        <v>0</v>
      </c>
      <c r="BV95" s="7">
        <v>0</v>
      </c>
      <c r="BW95" s="7">
        <v>0</v>
      </c>
      <c r="BX95" s="7">
        <v>0</v>
      </c>
      <c r="BY95" s="7">
        <f>SUM(BR95:BX95)</f>
        <v>6</v>
      </c>
      <c r="BZ95" s="7">
        <f>100*BY95/21</f>
        <v>28.571428571428573</v>
      </c>
      <c r="CA95" s="7">
        <f>BP95+BY95</f>
        <v>11.559999999999999</v>
      </c>
      <c r="CB95" s="7">
        <f>100*CA95/31</f>
        <v>37.29032258064515</v>
      </c>
      <c r="CC95" s="7"/>
      <c r="CD95" s="7"/>
      <c r="CE95" s="7">
        <v>8</v>
      </c>
      <c r="CF95" s="7">
        <v>2</v>
      </c>
      <c r="CG95" s="7">
        <v>4</v>
      </c>
      <c r="CH95" s="7">
        <v>2</v>
      </c>
      <c r="CI95" s="7">
        <v>1</v>
      </c>
      <c r="CJ95" s="7">
        <v>2</v>
      </c>
      <c r="CK95" s="7">
        <v>3</v>
      </c>
      <c r="CL95" s="7">
        <f>SUM(CF95:CK95)</f>
        <v>14</v>
      </c>
      <c r="CM95" s="7">
        <f>100*CL95/19</f>
        <v>73.6842105263158</v>
      </c>
      <c r="CN95" s="7">
        <f>CE95+CL95</f>
        <v>22</v>
      </c>
      <c r="CO95" s="7">
        <f>100*CN95/29</f>
        <v>75.86206896551724</v>
      </c>
    </row>
    <row r="96" spans="1:93" ht="15">
      <c r="A96" s="7"/>
      <c r="B96" s="7" t="s">
        <v>132</v>
      </c>
      <c r="C96" s="7" t="s">
        <v>134</v>
      </c>
      <c r="D96" s="7" t="s">
        <v>170</v>
      </c>
      <c r="E96" s="9">
        <f>F96/6</f>
        <v>80.96007442650772</v>
      </c>
      <c r="F96" s="7">
        <f>T96+AI96+AX96+BM96+CB96+CO96</f>
        <v>485.7604465590463</v>
      </c>
      <c r="G96" s="12" t="s">
        <v>154</v>
      </c>
      <c r="H96" s="15" t="s">
        <v>23</v>
      </c>
      <c r="I96" s="7" t="s">
        <v>170</v>
      </c>
      <c r="J96" s="7">
        <v>0</v>
      </c>
      <c r="K96" s="7">
        <v>0</v>
      </c>
      <c r="L96" s="7">
        <v>2</v>
      </c>
      <c r="M96" s="7">
        <v>3</v>
      </c>
      <c r="N96" s="7">
        <v>0</v>
      </c>
      <c r="O96" s="7">
        <v>0</v>
      </c>
      <c r="P96" s="7">
        <v>3</v>
      </c>
      <c r="Q96" s="7">
        <f>SUM(J96:P96)</f>
        <v>8</v>
      </c>
      <c r="R96" s="7">
        <f>100*Q96/24</f>
        <v>33.333333333333336</v>
      </c>
      <c r="S96" s="7">
        <f>H96+Q96</f>
        <v>18</v>
      </c>
      <c r="T96" s="7">
        <f>100*S96/34</f>
        <v>52.94117647058823</v>
      </c>
      <c r="U96" s="12"/>
      <c r="V96" s="12" t="s">
        <v>154</v>
      </c>
      <c r="W96" s="12" t="s">
        <v>158</v>
      </c>
      <c r="X96" s="7" t="s">
        <v>170</v>
      </c>
      <c r="Y96" s="7">
        <v>3</v>
      </c>
      <c r="Z96" s="7">
        <v>2</v>
      </c>
      <c r="AA96" s="7">
        <v>5</v>
      </c>
      <c r="AB96" s="7">
        <v>3</v>
      </c>
      <c r="AC96" s="7">
        <v>6</v>
      </c>
      <c r="AD96" s="7">
        <v>2</v>
      </c>
      <c r="AE96" s="7">
        <v>4</v>
      </c>
      <c r="AF96" s="7">
        <f>SUM(Y96:AE96)</f>
        <v>25</v>
      </c>
      <c r="AG96" s="7">
        <f>100*AF96/29</f>
        <v>86.20689655172414</v>
      </c>
      <c r="AH96" s="7">
        <f>W96+AF96</f>
        <v>32.5</v>
      </c>
      <c r="AI96" s="7">
        <f>100*AH96/39</f>
        <v>83.33333333333333</v>
      </c>
      <c r="AJ96" s="12"/>
      <c r="AK96" s="12" t="s">
        <v>154</v>
      </c>
      <c r="AL96" s="12" t="s">
        <v>23</v>
      </c>
      <c r="AM96" s="7" t="s">
        <v>170</v>
      </c>
      <c r="AN96" s="7">
        <v>3</v>
      </c>
      <c r="AO96" s="7">
        <v>3</v>
      </c>
      <c r="AP96" s="7">
        <v>3</v>
      </c>
      <c r="AQ96" s="7">
        <v>3</v>
      </c>
      <c r="AR96" s="7">
        <v>4</v>
      </c>
      <c r="AS96" s="7">
        <v>3</v>
      </c>
      <c r="AT96" s="7">
        <v>4</v>
      </c>
      <c r="AU96" s="7">
        <f>SUM(AN96:AT96)</f>
        <v>23</v>
      </c>
      <c r="AV96" s="7">
        <f>100*AU96/25</f>
        <v>92</v>
      </c>
      <c r="AW96" s="7">
        <f>AL96+AU96</f>
        <v>33</v>
      </c>
      <c r="AX96" s="7">
        <f>100*AW96/35</f>
        <v>94.28571428571429</v>
      </c>
      <c r="AY96" s="7"/>
      <c r="AZ96" s="7" t="s">
        <v>154</v>
      </c>
      <c r="BA96" s="7">
        <v>10</v>
      </c>
      <c r="BB96" s="7" t="s">
        <v>170</v>
      </c>
      <c r="BC96" s="7">
        <v>2</v>
      </c>
      <c r="BD96" s="7">
        <v>1</v>
      </c>
      <c r="BE96" s="7">
        <v>2</v>
      </c>
      <c r="BF96" s="7">
        <v>1</v>
      </c>
      <c r="BG96" s="7">
        <v>4</v>
      </c>
      <c r="BH96" s="7">
        <v>4</v>
      </c>
      <c r="BI96" s="7">
        <v>0</v>
      </c>
      <c r="BJ96" s="7">
        <f>SUM(BC96:BI96)</f>
        <v>14</v>
      </c>
      <c r="BK96" s="7">
        <f>100*BJ96/22</f>
        <v>63.63636363636363</v>
      </c>
      <c r="BL96" s="7">
        <f>BA96+BJ96</f>
        <v>24</v>
      </c>
      <c r="BM96" s="7">
        <f>100*BL96/32</f>
        <v>75</v>
      </c>
      <c r="BN96" s="7"/>
      <c r="BO96" s="16"/>
      <c r="BP96" s="13" t="s">
        <v>23</v>
      </c>
      <c r="BQ96" s="7" t="s">
        <v>170</v>
      </c>
      <c r="BR96" s="7">
        <v>2</v>
      </c>
      <c r="BS96" s="7">
        <v>0</v>
      </c>
      <c r="BT96" s="7">
        <v>2</v>
      </c>
      <c r="BU96" s="7">
        <v>2</v>
      </c>
      <c r="BV96" s="7">
        <v>3</v>
      </c>
      <c r="BW96" s="7">
        <v>4</v>
      </c>
      <c r="BX96" s="7">
        <v>4</v>
      </c>
      <c r="BY96" s="7">
        <f>SUM(BR96:BX96)</f>
        <v>17</v>
      </c>
      <c r="BZ96" s="7">
        <f>100*BY96/21</f>
        <v>80.95238095238095</v>
      </c>
      <c r="CA96" s="7">
        <f>BP96+BY96</f>
        <v>27</v>
      </c>
      <c r="CB96" s="7">
        <f>100*CA96/31</f>
        <v>87.09677419354838</v>
      </c>
      <c r="CC96" s="7"/>
      <c r="CD96" s="7"/>
      <c r="CE96" s="7">
        <v>9</v>
      </c>
      <c r="CF96" s="7">
        <v>2</v>
      </c>
      <c r="CG96" s="7">
        <v>4</v>
      </c>
      <c r="CH96" s="7">
        <v>2</v>
      </c>
      <c r="CI96" s="7">
        <v>3</v>
      </c>
      <c r="CJ96" s="7">
        <v>2</v>
      </c>
      <c r="CK96" s="7">
        <v>5</v>
      </c>
      <c r="CL96" s="7">
        <f>SUM(CF96:CK96)</f>
        <v>18</v>
      </c>
      <c r="CM96" s="7">
        <f>100*CL96/19</f>
        <v>94.73684210526316</v>
      </c>
      <c r="CN96" s="7">
        <f>CE96+CL96</f>
        <v>27</v>
      </c>
      <c r="CO96" s="7">
        <f>100*CN96/29</f>
        <v>93.10344827586206</v>
      </c>
    </row>
    <row r="97" spans="1:93" ht="15">
      <c r="A97" s="7"/>
      <c r="B97" s="7" t="s">
        <v>132</v>
      </c>
      <c r="C97" s="7" t="s">
        <v>134</v>
      </c>
      <c r="D97" s="13" t="s">
        <v>171</v>
      </c>
      <c r="E97" s="9">
        <f>F97/6</f>
        <v>46.262579216678546</v>
      </c>
      <c r="F97" s="7">
        <f>T97+AI97+AX97+BM97+CB97+CO97</f>
        <v>277.5754753000713</v>
      </c>
      <c r="G97" s="12" t="s">
        <v>154</v>
      </c>
      <c r="H97" s="15" t="s">
        <v>23</v>
      </c>
      <c r="I97" s="7" t="s">
        <v>18</v>
      </c>
      <c r="J97" s="7"/>
      <c r="K97" s="7"/>
      <c r="L97" s="7"/>
      <c r="M97" s="7"/>
      <c r="N97" s="7"/>
      <c r="O97" s="7"/>
      <c r="P97" s="7"/>
      <c r="Q97" s="7">
        <f>SUM(J97:P97)</f>
        <v>0</v>
      </c>
      <c r="R97" s="7">
        <f>100*Q97/24</f>
        <v>0</v>
      </c>
      <c r="S97" s="7">
        <f>H97+Q97</f>
        <v>10</v>
      </c>
      <c r="T97" s="7">
        <f>100*S97/34</f>
        <v>29.41176470588235</v>
      </c>
      <c r="U97" s="12"/>
      <c r="V97" s="12" t="s">
        <v>154</v>
      </c>
      <c r="W97" s="12" t="s">
        <v>158</v>
      </c>
      <c r="X97" s="7" t="s">
        <v>18</v>
      </c>
      <c r="Y97" s="7"/>
      <c r="Z97" s="7"/>
      <c r="AA97" s="7"/>
      <c r="AB97" s="7"/>
      <c r="AC97" s="7"/>
      <c r="AD97" s="7"/>
      <c r="AE97" s="7"/>
      <c r="AF97" s="7">
        <f>SUM(Y97:AE97)</f>
        <v>0</v>
      </c>
      <c r="AG97" s="7">
        <f>100*AF97/29</f>
        <v>0</v>
      </c>
      <c r="AH97" s="7">
        <f>W97+AF97</f>
        <v>7.5</v>
      </c>
      <c r="AI97" s="7">
        <f>100*AH97/39</f>
        <v>19.23076923076923</v>
      </c>
      <c r="AJ97" s="12"/>
      <c r="AK97" s="12" t="s">
        <v>154</v>
      </c>
      <c r="AL97" s="12" t="s">
        <v>23</v>
      </c>
      <c r="AM97" s="7" t="s">
        <v>18</v>
      </c>
      <c r="AN97" s="7"/>
      <c r="AO97" s="7"/>
      <c r="AP97" s="7"/>
      <c r="AQ97" s="7"/>
      <c r="AR97" s="7"/>
      <c r="AS97" s="7"/>
      <c r="AT97" s="7"/>
      <c r="AU97" s="7">
        <f>SUM(AN97:AT97)</f>
        <v>0</v>
      </c>
      <c r="AV97" s="7">
        <f>100*AU97/25</f>
        <v>0</v>
      </c>
      <c r="AW97" s="7">
        <f>AL97+AU97</f>
        <v>10</v>
      </c>
      <c r="AX97" s="7">
        <f>100*AW97/35</f>
        <v>28.571428571428573</v>
      </c>
      <c r="AY97" s="7"/>
      <c r="AZ97" s="7" t="s">
        <v>154</v>
      </c>
      <c r="BA97" s="7">
        <v>10</v>
      </c>
      <c r="BB97" s="7" t="s">
        <v>17</v>
      </c>
      <c r="BC97" s="7">
        <v>2</v>
      </c>
      <c r="BD97" s="7">
        <v>1</v>
      </c>
      <c r="BE97" s="7">
        <v>2</v>
      </c>
      <c r="BF97" s="7">
        <v>1</v>
      </c>
      <c r="BG97" s="7">
        <v>4</v>
      </c>
      <c r="BH97" s="7">
        <v>4</v>
      </c>
      <c r="BI97" s="7">
        <v>0</v>
      </c>
      <c r="BJ97" s="7">
        <f>SUM(BC97:BI97)</f>
        <v>14</v>
      </c>
      <c r="BK97" s="7">
        <f>100*BJ97/22</f>
        <v>63.63636363636363</v>
      </c>
      <c r="BL97" s="7">
        <f>BA97+BJ97</f>
        <v>24</v>
      </c>
      <c r="BM97" s="7">
        <f>100*BL97/32</f>
        <v>75</v>
      </c>
      <c r="BN97" s="7"/>
      <c r="BO97" s="11"/>
      <c r="BP97" s="13" t="s">
        <v>23</v>
      </c>
      <c r="BQ97" s="7" t="s">
        <v>18</v>
      </c>
      <c r="BR97" s="7"/>
      <c r="BS97" s="7"/>
      <c r="BT97" s="7"/>
      <c r="BU97" s="7"/>
      <c r="BV97" s="7"/>
      <c r="BW97" s="7"/>
      <c r="BX97" s="7"/>
      <c r="BY97" s="7">
        <f>SUM(BR97:BX97)</f>
        <v>0</v>
      </c>
      <c r="BZ97" s="7">
        <f>100*BY97/21</f>
        <v>0</v>
      </c>
      <c r="CA97" s="7">
        <f>BP97+BY97</f>
        <v>10</v>
      </c>
      <c r="CB97" s="7">
        <f>100*CA97/31</f>
        <v>32.25806451612903</v>
      </c>
      <c r="CC97" s="7"/>
      <c r="CD97" s="7"/>
      <c r="CE97" s="7">
        <v>9</v>
      </c>
      <c r="CF97" s="7">
        <v>2</v>
      </c>
      <c r="CG97" s="7">
        <v>4</v>
      </c>
      <c r="CH97" s="7">
        <v>2</v>
      </c>
      <c r="CI97" s="7">
        <v>3</v>
      </c>
      <c r="CJ97" s="7">
        <v>2</v>
      </c>
      <c r="CK97" s="7">
        <v>5</v>
      </c>
      <c r="CL97" s="7">
        <f>SUM(CF97:CK97)</f>
        <v>18</v>
      </c>
      <c r="CM97" s="7">
        <f>100*CL97/19</f>
        <v>94.73684210526316</v>
      </c>
      <c r="CN97" s="7">
        <f>CE97+CL97</f>
        <v>27</v>
      </c>
      <c r="CO97" s="7">
        <f>100*CN97/29</f>
        <v>93.10344827586206</v>
      </c>
    </row>
    <row r="98" spans="1:93" ht="15">
      <c r="A98" s="7"/>
      <c r="B98" s="7" t="s">
        <v>132</v>
      </c>
      <c r="C98" s="7" t="s">
        <v>134</v>
      </c>
      <c r="D98" s="7" t="s">
        <v>178</v>
      </c>
      <c r="E98" s="9">
        <f>F98/6</f>
        <v>78.10919723352526</v>
      </c>
      <c r="F98" s="7">
        <f>T98+AI98+AX98+BM98+CB98+CO98</f>
        <v>468.6551834011516</v>
      </c>
      <c r="G98" s="12" t="s">
        <v>154</v>
      </c>
      <c r="H98" s="15" t="s">
        <v>23</v>
      </c>
      <c r="I98" s="7" t="s">
        <v>16</v>
      </c>
      <c r="J98" s="7">
        <v>0</v>
      </c>
      <c r="K98" s="7">
        <v>0</v>
      </c>
      <c r="L98" s="7">
        <v>2</v>
      </c>
      <c r="M98" s="7">
        <v>3</v>
      </c>
      <c r="N98" s="7">
        <v>0</v>
      </c>
      <c r="O98" s="7">
        <v>0</v>
      </c>
      <c r="P98" s="7">
        <v>3</v>
      </c>
      <c r="Q98" s="7">
        <f>SUM(J98:P98)</f>
        <v>8</v>
      </c>
      <c r="R98" s="7">
        <f>100*Q98/24</f>
        <v>33.333333333333336</v>
      </c>
      <c r="S98" s="7">
        <f>H98+Q98</f>
        <v>18</v>
      </c>
      <c r="T98" s="7">
        <f>100*S98/34</f>
        <v>52.94117647058823</v>
      </c>
      <c r="U98" s="12"/>
      <c r="V98" s="12" t="s">
        <v>154</v>
      </c>
      <c r="W98" s="12" t="s">
        <v>158</v>
      </c>
      <c r="X98" s="7" t="s">
        <v>16</v>
      </c>
      <c r="Y98" s="7">
        <v>3</v>
      </c>
      <c r="Z98" s="7">
        <v>2</v>
      </c>
      <c r="AA98" s="7">
        <v>5</v>
      </c>
      <c r="AB98" s="7">
        <v>3</v>
      </c>
      <c r="AC98" s="7">
        <v>6</v>
      </c>
      <c r="AD98" s="7">
        <v>2</v>
      </c>
      <c r="AE98" s="7">
        <v>4</v>
      </c>
      <c r="AF98" s="7">
        <f>SUM(Y98:AE98)</f>
        <v>25</v>
      </c>
      <c r="AG98" s="7">
        <f>100*AF98/29</f>
        <v>86.20689655172414</v>
      </c>
      <c r="AH98" s="7">
        <f>W98+AF98</f>
        <v>32.5</v>
      </c>
      <c r="AI98" s="7">
        <f>100*AH98/39</f>
        <v>83.33333333333333</v>
      </c>
      <c r="AJ98" s="12"/>
      <c r="AK98" s="12" t="s">
        <v>154</v>
      </c>
      <c r="AL98" s="12" t="s">
        <v>23</v>
      </c>
      <c r="AM98" s="7" t="s">
        <v>16</v>
      </c>
      <c r="AN98" s="7">
        <v>3</v>
      </c>
      <c r="AO98" s="7">
        <v>3</v>
      </c>
      <c r="AP98" s="7">
        <v>3</v>
      </c>
      <c r="AQ98" s="7">
        <v>3</v>
      </c>
      <c r="AR98" s="7">
        <v>4</v>
      </c>
      <c r="AS98" s="7">
        <v>3</v>
      </c>
      <c r="AT98" s="7">
        <v>4</v>
      </c>
      <c r="AU98" s="7">
        <f>SUM(AN98:AT98)</f>
        <v>23</v>
      </c>
      <c r="AV98" s="7">
        <f>100*AU98/25</f>
        <v>92</v>
      </c>
      <c r="AW98" s="7">
        <f>AL98+AU98</f>
        <v>33</v>
      </c>
      <c r="AX98" s="7">
        <f>100*AW98/35</f>
        <v>94.28571428571429</v>
      </c>
      <c r="AY98" s="7"/>
      <c r="AZ98" s="7" t="s">
        <v>154</v>
      </c>
      <c r="BA98" s="7">
        <v>10</v>
      </c>
      <c r="BB98" s="7" t="s">
        <v>16</v>
      </c>
      <c r="BC98" s="7">
        <v>3</v>
      </c>
      <c r="BD98" s="7">
        <v>0</v>
      </c>
      <c r="BE98" s="7">
        <v>3</v>
      </c>
      <c r="BF98" s="7">
        <v>0</v>
      </c>
      <c r="BG98" s="7">
        <v>4</v>
      </c>
      <c r="BH98" s="7">
        <v>2</v>
      </c>
      <c r="BI98" s="7">
        <v>0</v>
      </c>
      <c r="BJ98" s="7">
        <f>SUM(BC98:BI98)</f>
        <v>12</v>
      </c>
      <c r="BK98" s="7">
        <f>100*BJ98/28</f>
        <v>42.857142857142854</v>
      </c>
      <c r="BL98" s="7">
        <f>BA98+BJ98</f>
        <v>22</v>
      </c>
      <c r="BM98" s="7">
        <f>100*BL98/38</f>
        <v>57.89473684210526</v>
      </c>
      <c r="BN98" s="7"/>
      <c r="BO98" s="16"/>
      <c r="BP98" s="13" t="s">
        <v>23</v>
      </c>
      <c r="BQ98" s="7" t="s">
        <v>16</v>
      </c>
      <c r="BR98" s="7">
        <v>2</v>
      </c>
      <c r="BS98" s="7">
        <v>0</v>
      </c>
      <c r="BT98" s="7">
        <v>2</v>
      </c>
      <c r="BU98" s="7">
        <v>2</v>
      </c>
      <c r="BV98" s="7">
        <v>3</v>
      </c>
      <c r="BW98" s="7">
        <v>4</v>
      </c>
      <c r="BX98" s="7">
        <v>4</v>
      </c>
      <c r="BY98" s="7">
        <f>SUM(BR98:BX98)</f>
        <v>17</v>
      </c>
      <c r="BZ98" s="7">
        <f>100*BY98/21</f>
        <v>80.95238095238095</v>
      </c>
      <c r="CA98" s="7">
        <f>BP98+BY98</f>
        <v>27</v>
      </c>
      <c r="CB98" s="7">
        <f>100*CA98/31</f>
        <v>87.09677419354838</v>
      </c>
      <c r="CC98" s="7"/>
      <c r="CD98" s="7"/>
      <c r="CE98" s="7">
        <v>9</v>
      </c>
      <c r="CF98" s="7">
        <v>2</v>
      </c>
      <c r="CG98" s="7">
        <v>4</v>
      </c>
      <c r="CH98" s="7">
        <v>2</v>
      </c>
      <c r="CI98" s="7">
        <v>3</v>
      </c>
      <c r="CJ98" s="7">
        <v>2</v>
      </c>
      <c r="CK98" s="7">
        <v>5</v>
      </c>
      <c r="CL98" s="7">
        <f>SUM(CF98:CK98)</f>
        <v>18</v>
      </c>
      <c r="CM98" s="7">
        <f>100*CL98/19</f>
        <v>94.73684210526316</v>
      </c>
      <c r="CN98" s="7">
        <f>CE98+CL98</f>
        <v>27</v>
      </c>
      <c r="CO98" s="7">
        <f>100*CN98/29</f>
        <v>93.10344827586206</v>
      </c>
    </row>
    <row r="99" spans="1:94" ht="15">
      <c r="A99" s="7"/>
      <c r="B99" s="7" t="s">
        <v>135</v>
      </c>
      <c r="C99" s="7" t="s">
        <v>136</v>
      </c>
      <c r="D99" s="13" t="s">
        <v>180</v>
      </c>
      <c r="E99" s="9">
        <f>F99/6</f>
        <v>48.227415039998334</v>
      </c>
      <c r="F99" s="7">
        <f>T99+AI99+AX99+BM99+CB99+CO99</f>
        <v>289.36449023999</v>
      </c>
      <c r="G99" s="12" t="s">
        <v>154</v>
      </c>
      <c r="H99" s="15" t="s">
        <v>23</v>
      </c>
      <c r="I99" s="7" t="s">
        <v>16</v>
      </c>
      <c r="J99" s="7">
        <v>0</v>
      </c>
      <c r="K99" s="7">
        <v>0</v>
      </c>
      <c r="L99" s="7">
        <v>2</v>
      </c>
      <c r="M99" s="7">
        <v>3</v>
      </c>
      <c r="N99" s="7">
        <v>4</v>
      </c>
      <c r="O99" s="7">
        <v>3</v>
      </c>
      <c r="P99" s="7">
        <v>0</v>
      </c>
      <c r="Q99" s="7">
        <f>SUM(J99:P99)</f>
        <v>12</v>
      </c>
      <c r="R99" s="7">
        <f>100*Q99/24</f>
        <v>50</v>
      </c>
      <c r="S99" s="7">
        <f>H99+Q99</f>
        <v>22</v>
      </c>
      <c r="T99" s="7">
        <f>100*S99/34</f>
        <v>64.70588235294117</v>
      </c>
      <c r="U99" s="12"/>
      <c r="V99" s="12" t="s">
        <v>154</v>
      </c>
      <c r="W99" s="12" t="s">
        <v>23</v>
      </c>
      <c r="X99" s="7" t="s">
        <v>16</v>
      </c>
      <c r="Y99" s="7">
        <v>0</v>
      </c>
      <c r="Z99" s="7">
        <v>0</v>
      </c>
      <c r="AA99" s="7">
        <v>2</v>
      </c>
      <c r="AB99" s="7">
        <v>0</v>
      </c>
      <c r="AC99" s="7">
        <v>0</v>
      </c>
      <c r="AD99" s="7">
        <v>3</v>
      </c>
      <c r="AE99" s="7">
        <v>0</v>
      </c>
      <c r="AF99" s="7">
        <f>SUM(Y99:AE99)</f>
        <v>5</v>
      </c>
      <c r="AG99" s="7">
        <f>100*AF99/29</f>
        <v>17.24137931034483</v>
      </c>
      <c r="AH99" s="7">
        <f>W99+AF99</f>
        <v>15</v>
      </c>
      <c r="AI99" s="7">
        <f>100*AH99/39</f>
        <v>38.46153846153846</v>
      </c>
      <c r="AJ99" s="12"/>
      <c r="AK99" s="12" t="s">
        <v>154</v>
      </c>
      <c r="AL99" s="12" t="s">
        <v>23</v>
      </c>
      <c r="AM99" s="7" t="s">
        <v>16</v>
      </c>
      <c r="AN99" s="7">
        <v>0</v>
      </c>
      <c r="AO99" s="7">
        <v>3</v>
      </c>
      <c r="AP99" s="7">
        <v>1</v>
      </c>
      <c r="AQ99" s="7">
        <v>0</v>
      </c>
      <c r="AR99" s="7">
        <v>4</v>
      </c>
      <c r="AS99" s="7">
        <v>0</v>
      </c>
      <c r="AT99" s="7">
        <v>2</v>
      </c>
      <c r="AU99" s="7">
        <f>SUM(AN99:AT99)</f>
        <v>10</v>
      </c>
      <c r="AV99" s="7">
        <f>100*AU99/25</f>
        <v>40</v>
      </c>
      <c r="AW99" s="7">
        <f>AL99+AU99</f>
        <v>20</v>
      </c>
      <c r="AX99" s="7">
        <f>100*AW99/35</f>
        <v>57.142857142857146</v>
      </c>
      <c r="AY99" s="7"/>
      <c r="AZ99" s="7" t="s">
        <v>154</v>
      </c>
      <c r="BA99" s="7">
        <v>10</v>
      </c>
      <c r="BB99" s="7" t="s">
        <v>16</v>
      </c>
      <c r="BC99" s="7">
        <v>3</v>
      </c>
      <c r="BD99" s="7">
        <v>0</v>
      </c>
      <c r="BE99" s="7">
        <v>1</v>
      </c>
      <c r="BF99" s="7">
        <v>4</v>
      </c>
      <c r="BG99" s="7">
        <v>4</v>
      </c>
      <c r="BH99" s="7">
        <v>4</v>
      </c>
      <c r="BI99" s="7">
        <v>5</v>
      </c>
      <c r="BJ99" s="7">
        <f>SUM(BC99:BI99)</f>
        <v>21</v>
      </c>
      <c r="BK99" s="7">
        <f>100*BJ99/28</f>
        <v>75</v>
      </c>
      <c r="BL99" s="7">
        <f>BA99+BJ99</f>
        <v>31</v>
      </c>
      <c r="BM99" s="7">
        <f>0.5*100*BL99/38</f>
        <v>40.78947368421053</v>
      </c>
      <c r="BN99" s="7"/>
      <c r="BO99" s="11"/>
      <c r="BP99" s="13" t="s">
        <v>23</v>
      </c>
      <c r="BQ99" s="7" t="s">
        <v>16</v>
      </c>
      <c r="BR99" s="7">
        <v>2</v>
      </c>
      <c r="BS99" s="7">
        <v>0</v>
      </c>
      <c r="BT99" s="7">
        <v>2</v>
      </c>
      <c r="BU99" s="7">
        <v>2</v>
      </c>
      <c r="BV99" s="7">
        <v>3</v>
      </c>
      <c r="BW99" s="7">
        <v>4</v>
      </c>
      <c r="BX99" s="7">
        <v>5</v>
      </c>
      <c r="BY99" s="7">
        <f>SUM(BR99:BX99)</f>
        <v>18</v>
      </c>
      <c r="BZ99" s="7">
        <f>100*BY99/21</f>
        <v>85.71428571428571</v>
      </c>
      <c r="CA99" s="7">
        <f>BP99+BY99</f>
        <v>28</v>
      </c>
      <c r="CB99" s="7">
        <f>0.5*100*CA99/31</f>
        <v>45.16129032258065</v>
      </c>
      <c r="CC99" s="7"/>
      <c r="CD99" s="7"/>
      <c r="CE99" s="7">
        <v>9</v>
      </c>
      <c r="CF99" s="7">
        <v>2</v>
      </c>
      <c r="CG99" s="7">
        <v>4</v>
      </c>
      <c r="CH99" s="7">
        <v>2</v>
      </c>
      <c r="CI99" s="7">
        <v>1</v>
      </c>
      <c r="CJ99" s="7">
        <v>2</v>
      </c>
      <c r="CK99" s="7">
        <v>5</v>
      </c>
      <c r="CL99" s="7">
        <f>SUM(CF99:CK99)</f>
        <v>16</v>
      </c>
      <c r="CM99" s="7">
        <f>100*CL99/19</f>
        <v>84.21052631578948</v>
      </c>
      <c r="CN99" s="7">
        <v>12.5</v>
      </c>
      <c r="CO99" s="7">
        <f>100*CN99/29</f>
        <v>43.10344827586207</v>
      </c>
      <c r="CP99" s="1" t="s">
        <v>137</v>
      </c>
    </row>
    <row r="100" spans="1:93" ht="15">
      <c r="A100" s="7"/>
      <c r="B100" s="17" t="s">
        <v>138</v>
      </c>
      <c r="C100" s="7" t="s">
        <v>139</v>
      </c>
      <c r="D100" s="13" t="s">
        <v>180</v>
      </c>
      <c r="E100" s="9">
        <f>F100/6</f>
        <v>35.07102763754599</v>
      </c>
      <c r="F100" s="7">
        <f>T100+AI100+AX100+BM100+CB100+CO100</f>
        <v>210.42616582527594</v>
      </c>
      <c r="G100" s="12" t="s">
        <v>18</v>
      </c>
      <c r="H100" s="15"/>
      <c r="I100" s="7" t="s">
        <v>18</v>
      </c>
      <c r="J100" s="7"/>
      <c r="K100" s="7"/>
      <c r="L100" s="7"/>
      <c r="M100" s="7"/>
      <c r="N100" s="7"/>
      <c r="O100" s="7"/>
      <c r="P100" s="7"/>
      <c r="Q100" s="7">
        <f>SUM(J100:P100)</f>
        <v>0</v>
      </c>
      <c r="R100" s="7">
        <f>100*Q100/24</f>
        <v>0</v>
      </c>
      <c r="S100" s="7">
        <f>H100+Q100</f>
        <v>0</v>
      </c>
      <c r="T100" s="7">
        <f>100*S100/34</f>
        <v>0</v>
      </c>
      <c r="U100" s="7"/>
      <c r="V100" s="12" t="s">
        <v>18</v>
      </c>
      <c r="W100" s="12"/>
      <c r="X100" s="7" t="s">
        <v>16</v>
      </c>
      <c r="Y100" s="7">
        <v>3</v>
      </c>
      <c r="Z100" s="7">
        <v>0</v>
      </c>
      <c r="AA100" s="7">
        <v>4</v>
      </c>
      <c r="AB100" s="7">
        <v>1</v>
      </c>
      <c r="AC100" s="7">
        <v>6</v>
      </c>
      <c r="AD100" s="7">
        <v>1</v>
      </c>
      <c r="AE100" s="7">
        <v>0</v>
      </c>
      <c r="AF100" s="7">
        <f>SUM(Y100:AE100)</f>
        <v>15</v>
      </c>
      <c r="AG100" s="7">
        <f>100*AF100/29</f>
        <v>51.724137931034484</v>
      </c>
      <c r="AH100" s="7">
        <f>W100+AF100</f>
        <v>15</v>
      </c>
      <c r="AI100" s="7">
        <f>100*AH100/39</f>
        <v>38.46153846153846</v>
      </c>
      <c r="AJ100" s="12"/>
      <c r="AK100" s="12" t="s">
        <v>154</v>
      </c>
      <c r="AL100" s="12" t="s">
        <v>156</v>
      </c>
      <c r="AM100" s="7" t="s">
        <v>18</v>
      </c>
      <c r="AN100" s="7"/>
      <c r="AO100" s="7"/>
      <c r="AP100" s="7"/>
      <c r="AQ100" s="7"/>
      <c r="AR100" s="7"/>
      <c r="AS100" s="7"/>
      <c r="AT100" s="7"/>
      <c r="AU100" s="7">
        <f>SUM(AN100:AT100)</f>
        <v>0</v>
      </c>
      <c r="AV100" s="7">
        <f>100*AU100/25</f>
        <v>0</v>
      </c>
      <c r="AW100" s="7">
        <f>AL100+AU100</f>
        <v>8.33</v>
      </c>
      <c r="AX100" s="7">
        <f>100*AW100/35</f>
        <v>23.8</v>
      </c>
      <c r="AY100" s="7"/>
      <c r="AZ100" s="7" t="s">
        <v>18</v>
      </c>
      <c r="BA100" s="7">
        <v>0</v>
      </c>
      <c r="BB100" s="7" t="s">
        <v>18</v>
      </c>
      <c r="BC100" s="7"/>
      <c r="BD100" s="7"/>
      <c r="BE100" s="7"/>
      <c r="BF100" s="7"/>
      <c r="BG100" s="7"/>
      <c r="BH100" s="7"/>
      <c r="BI100" s="7"/>
      <c r="BJ100" s="7">
        <f>SUM(BC100:BI100)</f>
        <v>0</v>
      </c>
      <c r="BK100" s="7">
        <f>100*BJ100/28</f>
        <v>0</v>
      </c>
      <c r="BL100" s="7">
        <f>BA100+BJ100</f>
        <v>0</v>
      </c>
      <c r="BM100" s="7">
        <f>100*BL100/38</f>
        <v>0</v>
      </c>
      <c r="BN100" s="7"/>
      <c r="BO100" s="11" t="s">
        <v>18</v>
      </c>
      <c r="BP100" s="13" t="s">
        <v>33</v>
      </c>
      <c r="BQ100" s="7" t="s">
        <v>16</v>
      </c>
      <c r="BR100" s="7">
        <v>2</v>
      </c>
      <c r="BS100" s="7">
        <v>3</v>
      </c>
      <c r="BT100" s="7">
        <v>2</v>
      </c>
      <c r="BU100" s="7">
        <v>2</v>
      </c>
      <c r="BV100" s="7">
        <v>3</v>
      </c>
      <c r="BW100" s="7">
        <v>4</v>
      </c>
      <c r="BX100" s="7">
        <v>0</v>
      </c>
      <c r="BY100" s="7">
        <f>SUM(BR100:BX100)</f>
        <v>16</v>
      </c>
      <c r="BZ100" s="7">
        <f>100*BY100/21</f>
        <v>76.19047619047619</v>
      </c>
      <c r="CA100" s="7">
        <f>BP100+BY100</f>
        <v>16</v>
      </c>
      <c r="CB100" s="7">
        <f>100*CA100/31</f>
        <v>51.61290322580645</v>
      </c>
      <c r="CC100" s="7"/>
      <c r="CD100" s="7"/>
      <c r="CE100" s="7">
        <v>9</v>
      </c>
      <c r="CF100" s="7">
        <v>2</v>
      </c>
      <c r="CG100" s="7">
        <v>4</v>
      </c>
      <c r="CH100" s="7">
        <v>2</v>
      </c>
      <c r="CI100" s="7">
        <v>4</v>
      </c>
      <c r="CJ100" s="7">
        <v>2</v>
      </c>
      <c r="CK100" s="7">
        <v>5</v>
      </c>
      <c r="CL100" s="7">
        <f>SUM(CF100:CK100)</f>
        <v>19</v>
      </c>
      <c r="CM100" s="7">
        <f>100*CL100/19</f>
        <v>100</v>
      </c>
      <c r="CN100" s="7">
        <f>CE100+CL100</f>
        <v>28</v>
      </c>
      <c r="CO100" s="7">
        <f>100*CN100/29</f>
        <v>96.55172413793103</v>
      </c>
    </row>
    <row r="101" spans="1:93" ht="15">
      <c r="A101" s="7"/>
      <c r="B101" s="7" t="s">
        <v>140</v>
      </c>
      <c r="C101" s="7" t="s">
        <v>108</v>
      </c>
      <c r="D101" s="12" t="s">
        <v>170</v>
      </c>
      <c r="E101" s="9">
        <f>F101/6</f>
        <v>65.39609404217036</v>
      </c>
      <c r="F101" s="7">
        <f>T101+AI101+AX101+BM101+CB101+CO101</f>
        <v>392.37656425302214</v>
      </c>
      <c r="G101" s="12" t="s">
        <v>154</v>
      </c>
      <c r="H101" s="14" t="s">
        <v>167</v>
      </c>
      <c r="I101" s="7" t="s">
        <v>170</v>
      </c>
      <c r="J101" s="7">
        <v>3</v>
      </c>
      <c r="K101" s="7">
        <v>1</v>
      </c>
      <c r="L101" s="7">
        <v>2</v>
      </c>
      <c r="M101" s="7">
        <v>3</v>
      </c>
      <c r="N101" s="7">
        <v>4</v>
      </c>
      <c r="O101" s="7">
        <v>2</v>
      </c>
      <c r="P101" s="7">
        <v>2</v>
      </c>
      <c r="Q101" s="7">
        <f>SUM(J101:P101)</f>
        <v>17</v>
      </c>
      <c r="R101" s="7">
        <f>100*Q101/24</f>
        <v>70.83333333333333</v>
      </c>
      <c r="S101" s="7">
        <f>H101+Q101</f>
        <v>25</v>
      </c>
      <c r="T101" s="7">
        <f>100*S101/34</f>
        <v>73.52941176470588</v>
      </c>
      <c r="U101" s="12"/>
      <c r="V101" s="12" t="s">
        <v>154</v>
      </c>
      <c r="W101" s="12" t="s">
        <v>23</v>
      </c>
      <c r="X101" s="7" t="s">
        <v>170</v>
      </c>
      <c r="Y101" s="7"/>
      <c r="Z101" s="7"/>
      <c r="AA101" s="7"/>
      <c r="AB101" s="7"/>
      <c r="AC101" s="7"/>
      <c r="AD101" s="7"/>
      <c r="AE101" s="7"/>
      <c r="AF101" s="7">
        <f>SUM(Y101:AE101)</f>
        <v>0</v>
      </c>
      <c r="AG101" s="7">
        <f>100*AF101/29</f>
        <v>0</v>
      </c>
      <c r="AH101" s="7">
        <f>W101+AF101</f>
        <v>10</v>
      </c>
      <c r="AI101" s="7">
        <f>100*AH101/39</f>
        <v>25.641025641025642</v>
      </c>
      <c r="AJ101" s="12"/>
      <c r="AK101" s="12" t="s">
        <v>154</v>
      </c>
      <c r="AL101" s="12" t="s">
        <v>23</v>
      </c>
      <c r="AM101" s="7" t="s">
        <v>18</v>
      </c>
      <c r="AN101" s="7"/>
      <c r="AO101" s="7"/>
      <c r="AP101" s="7"/>
      <c r="AQ101" s="7"/>
      <c r="AR101" s="7"/>
      <c r="AS101" s="7"/>
      <c r="AT101" s="7"/>
      <c r="AU101" s="7">
        <f>SUM(AN101:AT101)</f>
        <v>0</v>
      </c>
      <c r="AV101" s="7">
        <f>100*AU101/25</f>
        <v>0</v>
      </c>
      <c r="AW101" s="7">
        <f>AL101+AU101</f>
        <v>10</v>
      </c>
      <c r="AX101" s="7">
        <f>100*AW101/35</f>
        <v>28.571428571428573</v>
      </c>
      <c r="AY101" s="7"/>
      <c r="AZ101" s="7" t="s">
        <v>154</v>
      </c>
      <c r="BA101" s="7">
        <v>10</v>
      </c>
      <c r="BB101" s="7" t="s">
        <v>170</v>
      </c>
      <c r="BC101" s="7">
        <v>1</v>
      </c>
      <c r="BD101" s="7">
        <v>1</v>
      </c>
      <c r="BE101" s="7">
        <v>4</v>
      </c>
      <c r="BF101" s="7">
        <v>4</v>
      </c>
      <c r="BG101" s="7">
        <v>4</v>
      </c>
      <c r="BH101" s="7">
        <v>3</v>
      </c>
      <c r="BI101" s="7">
        <v>0</v>
      </c>
      <c r="BJ101" s="7">
        <f>SUM(BC101:BI101)</f>
        <v>17</v>
      </c>
      <c r="BK101" s="7">
        <f>100*BJ101/22</f>
        <v>77.27272727272727</v>
      </c>
      <c r="BL101" s="7">
        <f>BA101+BJ101</f>
        <v>27</v>
      </c>
      <c r="BM101" s="7">
        <f>100*BL101/32</f>
        <v>84.375</v>
      </c>
      <c r="BN101" s="7"/>
      <c r="BO101" s="11"/>
      <c r="BP101" s="13" t="s">
        <v>30</v>
      </c>
      <c r="BQ101" s="7" t="s">
        <v>170</v>
      </c>
      <c r="BR101" s="7">
        <v>1</v>
      </c>
      <c r="BS101" s="7">
        <v>0</v>
      </c>
      <c r="BT101" s="7">
        <v>3</v>
      </c>
      <c r="BU101" s="7">
        <v>4</v>
      </c>
      <c r="BV101" s="7">
        <v>4</v>
      </c>
      <c r="BW101" s="7">
        <v>3</v>
      </c>
      <c r="BX101" s="7">
        <v>4</v>
      </c>
      <c r="BY101" s="7">
        <f>SUM(BR101:BX101)</f>
        <v>19</v>
      </c>
      <c r="BZ101" s="7">
        <f>100*BY101/22</f>
        <v>86.36363636363636</v>
      </c>
      <c r="CA101" s="7">
        <f>BP101+BY101</f>
        <v>27.89</v>
      </c>
      <c r="CB101" s="7">
        <f>100*CA101/32</f>
        <v>87.15625</v>
      </c>
      <c r="CC101" s="7"/>
      <c r="CD101" s="7"/>
      <c r="CE101" s="7">
        <v>9</v>
      </c>
      <c r="CF101" s="7">
        <v>2</v>
      </c>
      <c r="CG101" s="7">
        <v>4</v>
      </c>
      <c r="CH101" s="7">
        <v>2</v>
      </c>
      <c r="CI101" s="7">
        <v>3</v>
      </c>
      <c r="CJ101" s="7">
        <v>2</v>
      </c>
      <c r="CK101" s="7">
        <v>5</v>
      </c>
      <c r="CL101" s="7">
        <f>SUM(CF101:CK101)</f>
        <v>18</v>
      </c>
      <c r="CM101" s="7">
        <f>100*CL101/19</f>
        <v>94.73684210526316</v>
      </c>
      <c r="CN101" s="7">
        <f>CE101+CL101</f>
        <v>27</v>
      </c>
      <c r="CO101" s="7">
        <f>100*CN101/29</f>
        <v>93.10344827586206</v>
      </c>
    </row>
    <row r="102" spans="1:93" ht="15">
      <c r="A102" s="7"/>
      <c r="B102" s="17" t="s">
        <v>140</v>
      </c>
      <c r="C102" s="7" t="s">
        <v>108</v>
      </c>
      <c r="D102" s="13" t="s">
        <v>171</v>
      </c>
      <c r="E102" s="9">
        <f>F102/6</f>
        <v>65.39609404217036</v>
      </c>
      <c r="F102" s="7">
        <f>T102+AI102+AX102+BM102+CB102+CO102</f>
        <v>392.37656425302214</v>
      </c>
      <c r="G102" s="12" t="s">
        <v>154</v>
      </c>
      <c r="H102" s="15" t="s">
        <v>167</v>
      </c>
      <c r="I102" s="7" t="s">
        <v>17</v>
      </c>
      <c r="J102" s="7">
        <v>3</v>
      </c>
      <c r="K102" s="7">
        <v>1</v>
      </c>
      <c r="L102" s="7">
        <v>2</v>
      </c>
      <c r="M102" s="7">
        <v>3</v>
      </c>
      <c r="N102" s="7">
        <v>4</v>
      </c>
      <c r="O102" s="7">
        <v>2</v>
      </c>
      <c r="P102" s="7">
        <v>2</v>
      </c>
      <c r="Q102" s="7">
        <f>SUM(J102:P102)</f>
        <v>17</v>
      </c>
      <c r="R102" s="7">
        <f>100*Q102/24</f>
        <v>70.83333333333333</v>
      </c>
      <c r="S102" s="7">
        <f>H102+Q102</f>
        <v>25</v>
      </c>
      <c r="T102" s="7">
        <f>100*S102/34</f>
        <v>73.52941176470588</v>
      </c>
      <c r="U102" s="12"/>
      <c r="V102" s="12" t="s">
        <v>154</v>
      </c>
      <c r="W102" s="12" t="s">
        <v>23</v>
      </c>
      <c r="X102" s="7" t="s">
        <v>17</v>
      </c>
      <c r="Y102" s="7"/>
      <c r="Z102" s="7"/>
      <c r="AA102" s="7"/>
      <c r="AB102" s="7"/>
      <c r="AC102" s="7"/>
      <c r="AD102" s="7"/>
      <c r="AE102" s="7"/>
      <c r="AF102" s="7">
        <f>SUM(Y102:AE102)</f>
        <v>0</v>
      </c>
      <c r="AG102" s="7">
        <f>100*AF102/29</f>
        <v>0</v>
      </c>
      <c r="AH102" s="7">
        <f>W102+AF102</f>
        <v>10</v>
      </c>
      <c r="AI102" s="7">
        <f>100*AH102/39</f>
        <v>25.641025641025642</v>
      </c>
      <c r="AJ102" s="12"/>
      <c r="AK102" s="12" t="s">
        <v>154</v>
      </c>
      <c r="AL102" s="12" t="s">
        <v>23</v>
      </c>
      <c r="AM102" s="7" t="s">
        <v>18</v>
      </c>
      <c r="AN102" s="7"/>
      <c r="AO102" s="7"/>
      <c r="AP102" s="7"/>
      <c r="AQ102" s="7"/>
      <c r="AR102" s="7"/>
      <c r="AS102" s="7"/>
      <c r="AT102" s="7"/>
      <c r="AU102" s="7">
        <f>SUM(AN102:AT102)</f>
        <v>0</v>
      </c>
      <c r="AV102" s="7">
        <f>100*AU102/25</f>
        <v>0</v>
      </c>
      <c r="AW102" s="7">
        <f>AL102+AU102</f>
        <v>10</v>
      </c>
      <c r="AX102" s="7">
        <f>100*AW102/35</f>
        <v>28.571428571428573</v>
      </c>
      <c r="AY102" s="7"/>
      <c r="AZ102" s="7" t="s">
        <v>154</v>
      </c>
      <c r="BA102" s="7">
        <v>10</v>
      </c>
      <c r="BB102" s="7" t="s">
        <v>17</v>
      </c>
      <c r="BC102" s="7">
        <v>1</v>
      </c>
      <c r="BD102" s="7">
        <v>1</v>
      </c>
      <c r="BE102" s="7">
        <v>4</v>
      </c>
      <c r="BF102" s="7">
        <v>4</v>
      </c>
      <c r="BG102" s="7">
        <v>4</v>
      </c>
      <c r="BH102" s="7">
        <v>3</v>
      </c>
      <c r="BI102" s="7">
        <v>0</v>
      </c>
      <c r="BJ102" s="7">
        <f>SUM(BC102:BI102)</f>
        <v>17</v>
      </c>
      <c r="BK102" s="7">
        <f>100*BJ102/22</f>
        <v>77.27272727272727</v>
      </c>
      <c r="BL102" s="7">
        <f>BA102+BJ102</f>
        <v>27</v>
      </c>
      <c r="BM102" s="7">
        <f>100*BL102/32</f>
        <v>84.375</v>
      </c>
      <c r="BN102" s="7"/>
      <c r="BO102" s="11"/>
      <c r="BP102" s="13" t="s">
        <v>30</v>
      </c>
      <c r="BQ102" s="7" t="s">
        <v>17</v>
      </c>
      <c r="BR102" s="7">
        <v>1</v>
      </c>
      <c r="BS102" s="7">
        <v>0</v>
      </c>
      <c r="BT102" s="7">
        <v>3</v>
      </c>
      <c r="BU102" s="7">
        <v>4</v>
      </c>
      <c r="BV102" s="7">
        <v>4</v>
      </c>
      <c r="BW102" s="7">
        <v>3</v>
      </c>
      <c r="BX102" s="7">
        <v>4</v>
      </c>
      <c r="BY102" s="7">
        <f>SUM(BR102:BX102)</f>
        <v>19</v>
      </c>
      <c r="BZ102" s="7">
        <f>100*BY102/22</f>
        <v>86.36363636363636</v>
      </c>
      <c r="CA102" s="7">
        <f>BP102+BY102</f>
        <v>27.89</v>
      </c>
      <c r="CB102" s="7">
        <f>100*CA102/32</f>
        <v>87.15625</v>
      </c>
      <c r="CC102" s="7"/>
      <c r="CD102" s="7"/>
      <c r="CE102" s="7">
        <v>9</v>
      </c>
      <c r="CF102" s="7">
        <v>2</v>
      </c>
      <c r="CG102" s="7">
        <v>4</v>
      </c>
      <c r="CH102" s="7">
        <v>2</v>
      </c>
      <c r="CI102" s="7">
        <v>3</v>
      </c>
      <c r="CJ102" s="7">
        <v>2</v>
      </c>
      <c r="CK102" s="7">
        <v>5</v>
      </c>
      <c r="CL102" s="7">
        <f>SUM(CF102:CK102)</f>
        <v>18</v>
      </c>
      <c r="CM102" s="7">
        <f>100*CL102/19</f>
        <v>94.73684210526316</v>
      </c>
      <c r="CN102" s="7">
        <f>CE102+CL102</f>
        <v>27</v>
      </c>
      <c r="CO102" s="7">
        <f>100*CN102/29</f>
        <v>93.10344827586206</v>
      </c>
    </row>
    <row r="103" spans="1:93" ht="15">
      <c r="A103" s="7"/>
      <c r="B103" s="7" t="s">
        <v>140</v>
      </c>
      <c r="C103" s="7" t="s">
        <v>108</v>
      </c>
      <c r="D103" s="13" t="s">
        <v>178</v>
      </c>
      <c r="E103" s="9">
        <f>F103/6</f>
        <v>46.155897963738994</v>
      </c>
      <c r="F103" s="7">
        <f>T103+AI103+AX103+BM103+CB103+CO103</f>
        <v>276.93538778243396</v>
      </c>
      <c r="G103" s="12" t="s">
        <v>154</v>
      </c>
      <c r="H103" s="14" t="s">
        <v>167</v>
      </c>
      <c r="I103" s="7" t="s">
        <v>16</v>
      </c>
      <c r="J103" s="7">
        <v>0</v>
      </c>
      <c r="K103" s="7">
        <v>0</v>
      </c>
      <c r="L103" s="7">
        <v>3</v>
      </c>
      <c r="M103" s="7">
        <v>3</v>
      </c>
      <c r="N103" s="7">
        <v>4</v>
      </c>
      <c r="O103" s="7">
        <v>4</v>
      </c>
      <c r="P103" s="7">
        <v>2</v>
      </c>
      <c r="Q103" s="7">
        <f>SUM(J103:P103)</f>
        <v>16</v>
      </c>
      <c r="R103" s="7">
        <f>100*Q103/24</f>
        <v>66.66666666666667</v>
      </c>
      <c r="S103" s="7">
        <f>H103+Q103</f>
        <v>24</v>
      </c>
      <c r="T103" s="7">
        <f>100*S103/34</f>
        <v>70.58823529411765</v>
      </c>
      <c r="U103" s="12"/>
      <c r="V103" s="12" t="s">
        <v>154</v>
      </c>
      <c r="W103" s="12" t="s">
        <v>23</v>
      </c>
      <c r="X103" s="7" t="s">
        <v>18</v>
      </c>
      <c r="Y103" s="7"/>
      <c r="Z103" s="7"/>
      <c r="AA103" s="7"/>
      <c r="AB103" s="7"/>
      <c r="AC103" s="7"/>
      <c r="AD103" s="7"/>
      <c r="AE103" s="7"/>
      <c r="AF103" s="7">
        <f>SUM(Y103:AE103)</f>
        <v>0</v>
      </c>
      <c r="AG103" s="7">
        <f>100*AF103/29</f>
        <v>0</v>
      </c>
      <c r="AH103" s="7">
        <f>W103+AF103</f>
        <v>10</v>
      </c>
      <c r="AI103" s="7">
        <f>100*AH103/39</f>
        <v>25.641025641025642</v>
      </c>
      <c r="AJ103" s="12"/>
      <c r="AK103" s="12" t="s">
        <v>154</v>
      </c>
      <c r="AL103" s="12" t="s">
        <v>23</v>
      </c>
      <c r="AM103" s="7" t="s">
        <v>18</v>
      </c>
      <c r="AN103" s="7"/>
      <c r="AO103" s="7"/>
      <c r="AP103" s="7"/>
      <c r="AQ103" s="7"/>
      <c r="AR103" s="7"/>
      <c r="AS103" s="7"/>
      <c r="AT103" s="7"/>
      <c r="AU103" s="7">
        <f>SUM(AN103:AT103)</f>
        <v>0</v>
      </c>
      <c r="AV103" s="7">
        <f>100*AU103/25</f>
        <v>0</v>
      </c>
      <c r="AW103" s="7">
        <f>AL103+AU103</f>
        <v>10</v>
      </c>
      <c r="AX103" s="7">
        <f>100*AW103/35</f>
        <v>28.571428571428573</v>
      </c>
      <c r="AY103" s="7"/>
      <c r="AZ103" s="7" t="s">
        <v>154</v>
      </c>
      <c r="BA103" s="7">
        <v>10</v>
      </c>
      <c r="BB103" s="7" t="s">
        <v>18</v>
      </c>
      <c r="BC103" s="7"/>
      <c r="BD103" s="7"/>
      <c r="BE103" s="7"/>
      <c r="BF103" s="7"/>
      <c r="BG103" s="7"/>
      <c r="BH103" s="7"/>
      <c r="BI103" s="7"/>
      <c r="BJ103" s="7">
        <f>SUM(BC103:BI103)</f>
        <v>0</v>
      </c>
      <c r="BK103" s="7">
        <f>100*BJ103/22</f>
        <v>0</v>
      </c>
      <c r="BL103" s="7">
        <f>BA103+BJ103</f>
        <v>10</v>
      </c>
      <c r="BM103" s="7">
        <f>100*BL103/32</f>
        <v>31.25</v>
      </c>
      <c r="BN103" s="7"/>
      <c r="BO103" s="11"/>
      <c r="BP103" s="13" t="s">
        <v>30</v>
      </c>
      <c r="BQ103" s="7" t="s">
        <v>18</v>
      </c>
      <c r="BR103" s="7"/>
      <c r="BS103" s="7"/>
      <c r="BT103" s="7"/>
      <c r="BU103" s="7"/>
      <c r="BV103" s="7"/>
      <c r="BW103" s="7"/>
      <c r="BX103" s="7"/>
      <c r="BY103" s="7">
        <f>SUM(BR103:BX103)</f>
        <v>0</v>
      </c>
      <c r="BZ103" s="7">
        <f>100*BY103/22</f>
        <v>0</v>
      </c>
      <c r="CA103" s="7">
        <f>BP103+BY103</f>
        <v>8.89</v>
      </c>
      <c r="CB103" s="7">
        <f>100*CA103/32</f>
        <v>27.78125</v>
      </c>
      <c r="CC103" s="7"/>
      <c r="CD103" s="7"/>
      <c r="CE103" s="7">
        <v>9</v>
      </c>
      <c r="CF103" s="7">
        <v>2</v>
      </c>
      <c r="CG103" s="7">
        <v>4</v>
      </c>
      <c r="CH103" s="7">
        <v>2</v>
      </c>
      <c r="CI103" s="7">
        <v>3</v>
      </c>
      <c r="CJ103" s="7">
        <v>2</v>
      </c>
      <c r="CK103" s="7">
        <v>5</v>
      </c>
      <c r="CL103" s="7">
        <f>SUM(CF103:CK103)</f>
        <v>18</v>
      </c>
      <c r="CM103" s="7">
        <f>100*CL103/19</f>
        <v>94.73684210526316</v>
      </c>
      <c r="CN103" s="7">
        <f>CE103+CL103</f>
        <v>27</v>
      </c>
      <c r="CO103" s="7">
        <f>100*CN103/29</f>
        <v>93.10344827586206</v>
      </c>
    </row>
    <row r="104" spans="1:93" ht="15">
      <c r="A104" s="7"/>
      <c r="B104" s="7" t="s">
        <v>141</v>
      </c>
      <c r="C104" s="7" t="s">
        <v>142</v>
      </c>
      <c r="D104" s="13" t="s">
        <v>180</v>
      </c>
      <c r="E104" s="9">
        <f>F104/6</f>
        <v>85.90463124433961</v>
      </c>
      <c r="F104" s="7">
        <f>T104+AI104+AX104+BM104+CB104+CO104</f>
        <v>515.4277874660377</v>
      </c>
      <c r="G104" s="12" t="s">
        <v>154</v>
      </c>
      <c r="H104" s="14" t="s">
        <v>23</v>
      </c>
      <c r="I104" s="7" t="s">
        <v>16</v>
      </c>
      <c r="J104" s="7">
        <v>3</v>
      </c>
      <c r="K104" s="7">
        <v>3</v>
      </c>
      <c r="L104" s="7">
        <v>2</v>
      </c>
      <c r="M104" s="7">
        <v>3</v>
      </c>
      <c r="N104" s="7">
        <v>3</v>
      </c>
      <c r="O104" s="7">
        <v>4</v>
      </c>
      <c r="P104" s="7">
        <v>3</v>
      </c>
      <c r="Q104" s="7">
        <f>SUM(J104:P104)</f>
        <v>21</v>
      </c>
      <c r="R104" s="7">
        <f>100*Q104/24</f>
        <v>87.5</v>
      </c>
      <c r="S104" s="7">
        <f>H104+Q104</f>
        <v>31</v>
      </c>
      <c r="T104" s="7">
        <f>100*S104/34</f>
        <v>91.17647058823529</v>
      </c>
      <c r="U104" s="12"/>
      <c r="V104" s="12" t="s">
        <v>154</v>
      </c>
      <c r="W104" s="12" t="s">
        <v>158</v>
      </c>
      <c r="X104" s="7" t="s">
        <v>16</v>
      </c>
      <c r="Y104" s="7">
        <v>0</v>
      </c>
      <c r="Z104" s="7">
        <v>1</v>
      </c>
      <c r="AA104" s="7">
        <v>2</v>
      </c>
      <c r="AB104" s="7">
        <v>1</v>
      </c>
      <c r="AC104" s="7">
        <v>6</v>
      </c>
      <c r="AD104" s="7">
        <v>2</v>
      </c>
      <c r="AE104" s="7">
        <v>4</v>
      </c>
      <c r="AF104" s="7">
        <f>SUM(Y104:AE104)</f>
        <v>16</v>
      </c>
      <c r="AG104" s="7">
        <f>100*AF104/29</f>
        <v>55.172413793103445</v>
      </c>
      <c r="AH104" s="7">
        <f>W104+AF104</f>
        <v>23.5</v>
      </c>
      <c r="AI104" s="7">
        <f>100*AH104/39</f>
        <v>60.256410256410255</v>
      </c>
      <c r="AJ104" s="12"/>
      <c r="AK104" s="12" t="s">
        <v>154</v>
      </c>
      <c r="AL104" s="12" t="s">
        <v>23</v>
      </c>
      <c r="AM104" s="7" t="s">
        <v>16</v>
      </c>
      <c r="AN104" s="7">
        <v>2</v>
      </c>
      <c r="AO104" s="7">
        <v>2</v>
      </c>
      <c r="AP104" s="7">
        <v>3</v>
      </c>
      <c r="AQ104" s="7">
        <v>3</v>
      </c>
      <c r="AR104" s="7">
        <v>2</v>
      </c>
      <c r="AS104" s="7">
        <v>2</v>
      </c>
      <c r="AT104" s="7">
        <v>4</v>
      </c>
      <c r="AU104" s="7">
        <f>SUM(AN104:AT104)</f>
        <v>18</v>
      </c>
      <c r="AV104" s="7">
        <f>100*AU104/25</f>
        <v>72</v>
      </c>
      <c r="AW104" s="7">
        <f>AL104+AU104</f>
        <v>28</v>
      </c>
      <c r="AX104" s="7">
        <f>100*AW104/35</f>
        <v>80</v>
      </c>
      <c r="AY104" s="7"/>
      <c r="AZ104" s="7" t="s">
        <v>154</v>
      </c>
      <c r="BA104" s="7">
        <v>10</v>
      </c>
      <c r="BB104" s="7" t="s">
        <v>16</v>
      </c>
      <c r="BC104" s="7">
        <v>3</v>
      </c>
      <c r="BD104" s="7">
        <v>3</v>
      </c>
      <c r="BE104" s="7">
        <v>3</v>
      </c>
      <c r="BF104" s="7">
        <v>4</v>
      </c>
      <c r="BG104" s="7">
        <v>4</v>
      </c>
      <c r="BH104" s="7">
        <v>4</v>
      </c>
      <c r="BI104" s="7">
        <v>5</v>
      </c>
      <c r="BJ104" s="7">
        <f>SUM(BC104:BI104)</f>
        <v>26</v>
      </c>
      <c r="BK104" s="7">
        <f>100*BJ104/28</f>
        <v>92.85714285714286</v>
      </c>
      <c r="BL104" s="7">
        <f>BA104+BJ104</f>
        <v>36</v>
      </c>
      <c r="BM104" s="7">
        <f>100*BL104/38</f>
        <v>94.73684210526316</v>
      </c>
      <c r="BN104" s="7"/>
      <c r="BO104" s="11"/>
      <c r="BP104" s="13" t="s">
        <v>49</v>
      </c>
      <c r="BQ104" s="7" t="s">
        <v>16</v>
      </c>
      <c r="BR104" s="7">
        <v>2</v>
      </c>
      <c r="BS104" s="7">
        <v>3</v>
      </c>
      <c r="BT104" s="7">
        <v>2</v>
      </c>
      <c r="BU104" s="7">
        <v>2</v>
      </c>
      <c r="BV104" s="7">
        <v>3</v>
      </c>
      <c r="BW104" s="7">
        <v>4</v>
      </c>
      <c r="BX104" s="7">
        <v>5</v>
      </c>
      <c r="BY104" s="7">
        <f>SUM(BR104:BX104)</f>
        <v>21</v>
      </c>
      <c r="BZ104" s="7">
        <f>100*BY104/21</f>
        <v>100</v>
      </c>
      <c r="CA104" s="7">
        <f>BP104+BY104</f>
        <v>27.67</v>
      </c>
      <c r="CB104" s="7">
        <f>100*CA104/31</f>
        <v>89.25806451612904</v>
      </c>
      <c r="CC104" s="7"/>
      <c r="CD104" s="7"/>
      <c r="CE104" s="7">
        <v>10</v>
      </c>
      <c r="CF104" s="7">
        <v>2</v>
      </c>
      <c r="CG104" s="7">
        <v>4</v>
      </c>
      <c r="CH104" s="7">
        <v>2</v>
      </c>
      <c r="CI104" s="7">
        <v>4</v>
      </c>
      <c r="CJ104" s="7">
        <v>2</v>
      </c>
      <c r="CK104" s="7">
        <v>5</v>
      </c>
      <c r="CL104" s="7">
        <f>SUM(CF104:CK104)</f>
        <v>19</v>
      </c>
      <c r="CM104" s="7">
        <f>100*CL104/19</f>
        <v>100</v>
      </c>
      <c r="CN104" s="7">
        <f>CE104+CL104</f>
        <v>29</v>
      </c>
      <c r="CO104" s="7">
        <f>100*CN104/29</f>
        <v>100</v>
      </c>
    </row>
    <row r="105" spans="1:93" ht="15">
      <c r="A105" s="7"/>
      <c r="B105" s="7" t="s">
        <v>143</v>
      </c>
      <c r="C105" s="7" t="s">
        <v>20</v>
      </c>
      <c r="D105" s="7" t="s">
        <v>173</v>
      </c>
      <c r="E105" s="9">
        <f>F105/6</f>
        <v>26.656079854809434</v>
      </c>
      <c r="F105" s="7">
        <f>T105+AI105+AX105+BM105+CB105+CO105</f>
        <v>159.9364791288566</v>
      </c>
      <c r="G105" s="12" t="s">
        <v>18</v>
      </c>
      <c r="H105" s="15"/>
      <c r="I105" s="7" t="s">
        <v>18</v>
      </c>
      <c r="J105" s="7"/>
      <c r="K105" s="7"/>
      <c r="L105" s="7"/>
      <c r="M105" s="7"/>
      <c r="N105" s="7"/>
      <c r="O105" s="7"/>
      <c r="P105" s="7"/>
      <c r="Q105" s="7">
        <f>SUM(J105:P105)</f>
        <v>0</v>
      </c>
      <c r="R105" s="7">
        <f>100*Q105/24</f>
        <v>0</v>
      </c>
      <c r="S105" s="7">
        <f>H105+Q105</f>
        <v>0</v>
      </c>
      <c r="T105" s="7">
        <f>100*S105/34</f>
        <v>0</v>
      </c>
      <c r="U105" s="12"/>
      <c r="V105" s="12" t="s">
        <v>18</v>
      </c>
      <c r="W105" s="12"/>
      <c r="X105" s="7" t="s">
        <v>18</v>
      </c>
      <c r="Y105" s="7"/>
      <c r="Z105" s="7"/>
      <c r="AA105" s="7"/>
      <c r="AB105" s="7"/>
      <c r="AC105" s="7"/>
      <c r="AD105" s="7"/>
      <c r="AE105" s="7"/>
      <c r="AF105" s="7">
        <f>SUM(Y105:AE105)</f>
        <v>0</v>
      </c>
      <c r="AG105" s="7">
        <f>100*AF105/29</f>
        <v>0</v>
      </c>
      <c r="AH105" s="7">
        <f>W105+AF105</f>
        <v>0</v>
      </c>
      <c r="AI105" s="7">
        <f>100*AH105/39</f>
        <v>0</v>
      </c>
      <c r="AJ105" s="12"/>
      <c r="AK105" s="12" t="s">
        <v>18</v>
      </c>
      <c r="AL105" s="12" t="s">
        <v>33</v>
      </c>
      <c r="AM105" s="7" t="s">
        <v>18</v>
      </c>
      <c r="AN105" s="7"/>
      <c r="AO105" s="7"/>
      <c r="AP105" s="7"/>
      <c r="AQ105" s="7"/>
      <c r="AR105" s="7"/>
      <c r="AS105" s="7"/>
      <c r="AT105" s="7"/>
      <c r="AU105" s="7">
        <f>SUM(AN105:AT105)</f>
        <v>0</v>
      </c>
      <c r="AV105" s="7">
        <f>100*AU105/25</f>
        <v>0</v>
      </c>
      <c r="AW105" s="7">
        <f>AL105+AU105</f>
        <v>0</v>
      </c>
      <c r="AX105" s="7">
        <f>100*AW105/35</f>
        <v>0</v>
      </c>
      <c r="AY105" s="7"/>
      <c r="AZ105" s="7" t="s">
        <v>154</v>
      </c>
      <c r="BA105" s="7">
        <v>10</v>
      </c>
      <c r="BB105" s="7" t="s">
        <v>18</v>
      </c>
      <c r="BC105" s="7"/>
      <c r="BD105" s="7"/>
      <c r="BE105" s="7"/>
      <c r="BF105" s="7"/>
      <c r="BG105" s="7"/>
      <c r="BH105" s="7"/>
      <c r="BI105" s="7"/>
      <c r="BJ105" s="7">
        <f>SUM(BC105:BI105)</f>
        <v>0</v>
      </c>
      <c r="BK105" s="7">
        <f>100*BJ105/28</f>
        <v>0</v>
      </c>
      <c r="BL105" s="7">
        <f>BA105+BJ105</f>
        <v>10</v>
      </c>
      <c r="BM105" s="7">
        <f>100*BL105/38</f>
        <v>26.31578947368421</v>
      </c>
      <c r="BN105" s="7"/>
      <c r="BO105" s="11"/>
      <c r="BP105" s="13" t="s">
        <v>23</v>
      </c>
      <c r="BQ105" s="7" t="s">
        <v>17</v>
      </c>
      <c r="BR105" s="7">
        <v>0</v>
      </c>
      <c r="BS105" s="7">
        <v>0</v>
      </c>
      <c r="BT105" s="7">
        <v>4</v>
      </c>
      <c r="BU105" s="7">
        <v>4</v>
      </c>
      <c r="BV105" s="7">
        <v>4</v>
      </c>
      <c r="BW105" s="7">
        <v>2</v>
      </c>
      <c r="BX105" s="7">
        <v>0</v>
      </c>
      <c r="BY105" s="7">
        <f>SUM(BR105:BX105)</f>
        <v>14</v>
      </c>
      <c r="BZ105" s="7">
        <f>100*BY105/22</f>
        <v>63.63636363636363</v>
      </c>
      <c r="CA105" s="7">
        <f>BP105+BY105</f>
        <v>24</v>
      </c>
      <c r="CB105" s="7">
        <f>100*CA105/32</f>
        <v>75</v>
      </c>
      <c r="CC105" s="7"/>
      <c r="CD105" s="7"/>
      <c r="CE105" s="7">
        <v>8</v>
      </c>
      <c r="CF105" s="7">
        <v>2</v>
      </c>
      <c r="CG105" s="7">
        <v>0</v>
      </c>
      <c r="CH105" s="7">
        <v>0</v>
      </c>
      <c r="CI105" s="7">
        <v>4</v>
      </c>
      <c r="CJ105" s="7">
        <v>2</v>
      </c>
      <c r="CK105" s="7">
        <v>1</v>
      </c>
      <c r="CL105" s="7">
        <f>SUM(CF105:CK105)</f>
        <v>9</v>
      </c>
      <c r="CM105" s="7">
        <f>100*CL105/19</f>
        <v>47.36842105263158</v>
      </c>
      <c r="CN105" s="7">
        <f>CE105+CL105</f>
        <v>17</v>
      </c>
      <c r="CO105" s="7">
        <f>100*CN105/29</f>
        <v>58.62068965517241</v>
      </c>
    </row>
    <row r="106" spans="1:93" ht="15">
      <c r="A106" s="7"/>
      <c r="B106" s="7" t="s">
        <v>144</v>
      </c>
      <c r="C106" s="7" t="s">
        <v>145</v>
      </c>
      <c r="D106" s="7" t="s">
        <v>173</v>
      </c>
      <c r="E106" s="9">
        <f>F106/6</f>
        <v>11.123470522803116</v>
      </c>
      <c r="F106" s="7">
        <f>T106+AI106+AX106+BM106+CB106+CO106</f>
        <v>66.74082313681869</v>
      </c>
      <c r="G106" s="12" t="s">
        <v>18</v>
      </c>
      <c r="H106" s="14"/>
      <c r="I106" s="7" t="s">
        <v>18</v>
      </c>
      <c r="J106" s="7"/>
      <c r="K106" s="7"/>
      <c r="L106" s="7"/>
      <c r="M106" s="7"/>
      <c r="N106" s="7"/>
      <c r="O106" s="7"/>
      <c r="P106" s="7"/>
      <c r="Q106" s="7">
        <f>SUM(J106:P106)</f>
        <v>0</v>
      </c>
      <c r="R106" s="7">
        <f>100*Q106/24</f>
        <v>0</v>
      </c>
      <c r="S106" s="7">
        <f>H106+Q106</f>
        <v>0</v>
      </c>
      <c r="T106" s="7">
        <f>100*S106/34</f>
        <v>0</v>
      </c>
      <c r="U106" s="12"/>
      <c r="V106" s="12" t="s">
        <v>18</v>
      </c>
      <c r="W106" s="12"/>
      <c r="X106" s="7" t="s">
        <v>18</v>
      </c>
      <c r="Y106" s="7"/>
      <c r="Z106" s="7"/>
      <c r="AA106" s="7"/>
      <c r="AB106" s="7"/>
      <c r="AC106" s="7"/>
      <c r="AD106" s="7"/>
      <c r="AE106" s="7"/>
      <c r="AF106" s="7">
        <f>SUM(Y106:AE106)</f>
        <v>0</v>
      </c>
      <c r="AG106" s="7">
        <f>100*AF106/29</f>
        <v>0</v>
      </c>
      <c r="AH106" s="7">
        <f>W106+AF106</f>
        <v>0</v>
      </c>
      <c r="AI106" s="7">
        <f>100*AH106/39</f>
        <v>0</v>
      </c>
      <c r="AJ106" s="12"/>
      <c r="AK106" s="12" t="s">
        <v>18</v>
      </c>
      <c r="AL106" s="12" t="s">
        <v>33</v>
      </c>
      <c r="AM106" s="7" t="s">
        <v>18</v>
      </c>
      <c r="AN106" s="7"/>
      <c r="AO106" s="7"/>
      <c r="AP106" s="7"/>
      <c r="AQ106" s="7"/>
      <c r="AR106" s="7"/>
      <c r="AS106" s="7"/>
      <c r="AT106" s="7"/>
      <c r="AU106" s="7">
        <f>SUM(AN106:AT106)</f>
        <v>0</v>
      </c>
      <c r="AV106" s="7">
        <f>100*AU106/25</f>
        <v>0</v>
      </c>
      <c r="AW106" s="7">
        <f>AL106+AU106</f>
        <v>0</v>
      </c>
      <c r="AX106" s="7">
        <f>100*AW106/35</f>
        <v>0</v>
      </c>
      <c r="AY106" s="7"/>
      <c r="AZ106" s="7" t="s">
        <v>18</v>
      </c>
      <c r="BA106" s="7">
        <v>0</v>
      </c>
      <c r="BB106" s="7" t="s">
        <v>18</v>
      </c>
      <c r="BC106" s="7"/>
      <c r="BD106" s="7"/>
      <c r="BE106" s="7"/>
      <c r="BF106" s="7"/>
      <c r="BG106" s="7"/>
      <c r="BH106" s="7"/>
      <c r="BI106" s="7"/>
      <c r="BJ106" s="7">
        <f>SUM(BC106:BI106)</f>
        <v>0</v>
      </c>
      <c r="BK106" s="7">
        <f>100*BJ106/28</f>
        <v>0</v>
      </c>
      <c r="BL106" s="7">
        <f>BA106+BJ106</f>
        <v>0</v>
      </c>
      <c r="BM106" s="7">
        <f>100*BL106/38</f>
        <v>0</v>
      </c>
      <c r="BN106" s="7"/>
      <c r="BO106" s="11"/>
      <c r="BP106" s="13" t="s">
        <v>23</v>
      </c>
      <c r="BQ106" s="7" t="s">
        <v>18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f>SUM(BR106:BX106)</f>
        <v>0</v>
      </c>
      <c r="BZ106" s="7">
        <f>100*BY106/21</f>
        <v>0</v>
      </c>
      <c r="CA106" s="7">
        <f>BP106+BY106</f>
        <v>10</v>
      </c>
      <c r="CB106" s="7">
        <f>100*CA106/31</f>
        <v>32.25806451612903</v>
      </c>
      <c r="CC106" s="7"/>
      <c r="CD106" s="7"/>
      <c r="CE106" s="7">
        <v>10</v>
      </c>
      <c r="CF106" s="7" t="s">
        <v>18</v>
      </c>
      <c r="CG106" s="7"/>
      <c r="CH106" s="7"/>
      <c r="CI106" s="7"/>
      <c r="CJ106" s="7"/>
      <c r="CK106" s="7"/>
      <c r="CL106" s="7">
        <f>SUM(CF106:CK106)</f>
        <v>0</v>
      </c>
      <c r="CM106" s="7">
        <f>100*CL106/19</f>
        <v>0</v>
      </c>
      <c r="CN106" s="7">
        <f>CE106+CL106</f>
        <v>10</v>
      </c>
      <c r="CO106" s="7">
        <f>100*CN106/29</f>
        <v>34.48275862068966</v>
      </c>
    </row>
    <row r="107" spans="1:93" ht="15">
      <c r="A107" s="7"/>
      <c r="B107" s="7" t="s">
        <v>146</v>
      </c>
      <c r="C107" s="7" t="s">
        <v>102</v>
      </c>
      <c r="D107" s="13" t="s">
        <v>180</v>
      </c>
      <c r="E107" s="9">
        <f>F107/6</f>
        <v>71.88530480482946</v>
      </c>
      <c r="F107" s="7">
        <f>T107+AI107+AX107+BM107+CB107+CO107</f>
        <v>431.3118288289768</v>
      </c>
      <c r="G107" s="12" t="s">
        <v>154</v>
      </c>
      <c r="H107" s="15" t="s">
        <v>23</v>
      </c>
      <c r="I107" s="7" t="s">
        <v>16</v>
      </c>
      <c r="J107" s="7">
        <v>0</v>
      </c>
      <c r="K107" s="7">
        <v>0</v>
      </c>
      <c r="L107" s="7">
        <v>0</v>
      </c>
      <c r="M107" s="7">
        <v>3</v>
      </c>
      <c r="N107" s="7">
        <v>4</v>
      </c>
      <c r="O107" s="7">
        <v>1</v>
      </c>
      <c r="P107" s="7">
        <v>3</v>
      </c>
      <c r="Q107" s="7">
        <f>SUM(J107:P107)</f>
        <v>11</v>
      </c>
      <c r="R107" s="7">
        <f>100*Q107/24</f>
        <v>45.833333333333336</v>
      </c>
      <c r="S107" s="7">
        <f>H107+Q107</f>
        <v>21</v>
      </c>
      <c r="T107" s="7">
        <f>100*S107/34</f>
        <v>61.76470588235294</v>
      </c>
      <c r="U107" s="12"/>
      <c r="V107" s="12" t="s">
        <v>154</v>
      </c>
      <c r="W107" s="12" t="s">
        <v>23</v>
      </c>
      <c r="X107" s="7" t="s">
        <v>16</v>
      </c>
      <c r="Y107" s="7">
        <v>0</v>
      </c>
      <c r="Z107" s="7">
        <v>0</v>
      </c>
      <c r="AA107" s="7">
        <v>1</v>
      </c>
      <c r="AB107" s="7">
        <v>4</v>
      </c>
      <c r="AC107" s="7">
        <v>0</v>
      </c>
      <c r="AD107" s="7">
        <v>0</v>
      </c>
      <c r="AE107" s="7">
        <v>4</v>
      </c>
      <c r="AF107" s="7">
        <f>SUM(Y107:AE107)</f>
        <v>9</v>
      </c>
      <c r="AG107" s="7">
        <f>100*AF107/29</f>
        <v>31.03448275862069</v>
      </c>
      <c r="AH107" s="7">
        <f>W107+AF107</f>
        <v>19</v>
      </c>
      <c r="AI107" s="7">
        <f>100*AH107/39</f>
        <v>48.717948717948715</v>
      </c>
      <c r="AJ107" s="12"/>
      <c r="AK107" s="12" t="s">
        <v>154</v>
      </c>
      <c r="AL107" s="12" t="s">
        <v>23</v>
      </c>
      <c r="AM107" s="7" t="s">
        <v>16</v>
      </c>
      <c r="AN107" s="7">
        <v>0</v>
      </c>
      <c r="AO107" s="7">
        <v>2</v>
      </c>
      <c r="AP107" s="7">
        <v>3</v>
      </c>
      <c r="AQ107" s="7">
        <v>3</v>
      </c>
      <c r="AR107" s="7">
        <v>3</v>
      </c>
      <c r="AS107" s="7">
        <v>3</v>
      </c>
      <c r="AT107" s="7">
        <v>4</v>
      </c>
      <c r="AU107" s="7">
        <f>SUM(AN107:AT107)</f>
        <v>18</v>
      </c>
      <c r="AV107" s="7">
        <f>100*AU107/25</f>
        <v>72</v>
      </c>
      <c r="AW107" s="7">
        <f>AL107+AU107</f>
        <v>28</v>
      </c>
      <c r="AX107" s="7">
        <f>100*AW107/35</f>
        <v>80</v>
      </c>
      <c r="AY107" s="7"/>
      <c r="AZ107" s="7" t="s">
        <v>154</v>
      </c>
      <c r="BA107" s="7">
        <v>10</v>
      </c>
      <c r="BB107" s="7" t="s">
        <v>16</v>
      </c>
      <c r="BC107" s="7">
        <v>0</v>
      </c>
      <c r="BD107" s="7">
        <v>3</v>
      </c>
      <c r="BE107" s="7">
        <v>1</v>
      </c>
      <c r="BF107" s="7">
        <v>4</v>
      </c>
      <c r="BG107" s="7">
        <v>4</v>
      </c>
      <c r="BH107" s="7">
        <v>6</v>
      </c>
      <c r="BI107" s="7">
        <v>5</v>
      </c>
      <c r="BJ107" s="7">
        <f>SUM(BC107:BI107)</f>
        <v>23</v>
      </c>
      <c r="BK107" s="7">
        <f>100*BJ107/28</f>
        <v>82.14285714285714</v>
      </c>
      <c r="BL107" s="7">
        <f>BA107+BJ107</f>
        <v>33</v>
      </c>
      <c r="BM107" s="7">
        <f>100*BL107/38</f>
        <v>86.84210526315789</v>
      </c>
      <c r="BN107" s="7"/>
      <c r="BO107" s="11"/>
      <c r="BP107" s="13" t="s">
        <v>23</v>
      </c>
      <c r="BQ107" s="7" t="s">
        <v>17</v>
      </c>
      <c r="BR107" s="7">
        <v>1</v>
      </c>
      <c r="BS107" s="7">
        <v>0</v>
      </c>
      <c r="BT107" s="7">
        <v>4</v>
      </c>
      <c r="BU107" s="7">
        <v>4</v>
      </c>
      <c r="BV107" s="7">
        <v>4</v>
      </c>
      <c r="BW107" s="7">
        <v>2</v>
      </c>
      <c r="BX107" s="7">
        <v>0</v>
      </c>
      <c r="BY107" s="7">
        <f>SUM(BR107:BX107)</f>
        <v>15</v>
      </c>
      <c r="BZ107" s="7">
        <f>100*BY107/22</f>
        <v>68.18181818181819</v>
      </c>
      <c r="CA107" s="7">
        <f>BP107+BY107</f>
        <v>25</v>
      </c>
      <c r="CB107" s="7">
        <f>100*CA107/32</f>
        <v>78.125</v>
      </c>
      <c r="CC107" s="7"/>
      <c r="CD107" s="7"/>
      <c r="CE107" s="7">
        <v>9</v>
      </c>
      <c r="CF107" s="7">
        <v>2</v>
      </c>
      <c r="CG107" s="7">
        <v>0</v>
      </c>
      <c r="CH107" s="7">
        <v>2</v>
      </c>
      <c r="CI107" s="7">
        <v>2</v>
      </c>
      <c r="CJ107" s="7">
        <v>2</v>
      </c>
      <c r="CK107" s="7">
        <v>5</v>
      </c>
      <c r="CL107" s="7">
        <f>SUM(CF107:CK107)</f>
        <v>13</v>
      </c>
      <c r="CM107" s="7">
        <f>100*CL107/19</f>
        <v>68.42105263157895</v>
      </c>
      <c r="CN107" s="7">
        <f>CE107+CL107</f>
        <v>22</v>
      </c>
      <c r="CO107" s="7">
        <f>100*CN107/29</f>
        <v>75.86206896551724</v>
      </c>
    </row>
    <row r="108" spans="1:93" ht="15">
      <c r="A108" s="7"/>
      <c r="B108" s="7" t="s">
        <v>147</v>
      </c>
      <c r="C108" s="7" t="s">
        <v>148</v>
      </c>
      <c r="D108" s="7" t="s">
        <v>173</v>
      </c>
      <c r="E108" s="9">
        <f>F108/6</f>
        <v>6.32183908045977</v>
      </c>
      <c r="F108" s="7">
        <f>T108+AI108+AX108+BM108+CB108+CO108</f>
        <v>37.93103448275862</v>
      </c>
      <c r="G108" s="12" t="s">
        <v>18</v>
      </c>
      <c r="H108" s="15"/>
      <c r="I108" s="7" t="s">
        <v>18</v>
      </c>
      <c r="J108" s="7"/>
      <c r="K108" s="7"/>
      <c r="L108" s="7"/>
      <c r="M108" s="7"/>
      <c r="N108" s="7"/>
      <c r="O108" s="7"/>
      <c r="P108" s="7"/>
      <c r="Q108" s="7">
        <f>SUM(J108:P108)</f>
        <v>0</v>
      </c>
      <c r="R108" s="7">
        <f>100*Q108/24</f>
        <v>0</v>
      </c>
      <c r="S108" s="7">
        <f>H108+Q108</f>
        <v>0</v>
      </c>
      <c r="T108" s="7">
        <f>100*S108/34</f>
        <v>0</v>
      </c>
      <c r="U108" s="12"/>
      <c r="V108" s="12" t="s">
        <v>18</v>
      </c>
      <c r="W108" s="12"/>
      <c r="X108" s="7" t="s">
        <v>18</v>
      </c>
      <c r="Y108" s="7"/>
      <c r="Z108" s="7"/>
      <c r="AA108" s="7"/>
      <c r="AB108" s="7"/>
      <c r="AC108" s="7"/>
      <c r="AD108" s="7"/>
      <c r="AE108" s="7"/>
      <c r="AF108" s="7">
        <f>SUM(Y108:AE108)</f>
        <v>0</v>
      </c>
      <c r="AG108" s="7">
        <f>100*AF108/29</f>
        <v>0</v>
      </c>
      <c r="AH108" s="7">
        <f>W108+AF108</f>
        <v>0</v>
      </c>
      <c r="AI108" s="7">
        <f>100*AH108/39</f>
        <v>0</v>
      </c>
      <c r="AJ108" s="12"/>
      <c r="AK108" s="12" t="s">
        <v>18</v>
      </c>
      <c r="AL108" s="12" t="s">
        <v>33</v>
      </c>
      <c r="AM108" s="7" t="s">
        <v>18</v>
      </c>
      <c r="AN108" s="7"/>
      <c r="AO108" s="7"/>
      <c r="AP108" s="7"/>
      <c r="AQ108" s="7"/>
      <c r="AR108" s="7"/>
      <c r="AS108" s="7"/>
      <c r="AT108" s="7"/>
      <c r="AU108" s="7">
        <f>SUM(AN108:AT108)</f>
        <v>0</v>
      </c>
      <c r="AV108" s="7">
        <f>100*AU108/25</f>
        <v>0</v>
      </c>
      <c r="AW108" s="7">
        <f>AL108+AU108</f>
        <v>0</v>
      </c>
      <c r="AX108" s="7">
        <f>100*AW108/35</f>
        <v>0</v>
      </c>
      <c r="AY108" s="7"/>
      <c r="AZ108" s="7" t="s">
        <v>18</v>
      </c>
      <c r="BA108" s="7">
        <v>0</v>
      </c>
      <c r="BB108" s="7" t="s">
        <v>18</v>
      </c>
      <c r="BC108" s="7"/>
      <c r="BD108" s="7"/>
      <c r="BE108" s="7"/>
      <c r="BF108" s="7"/>
      <c r="BG108" s="7"/>
      <c r="BH108" s="7"/>
      <c r="BI108" s="7"/>
      <c r="BJ108" s="7">
        <f>SUM(BC108:BI108)</f>
        <v>0</v>
      </c>
      <c r="BK108" s="7">
        <f>100*BJ108/28</f>
        <v>0</v>
      </c>
      <c r="BL108" s="7">
        <f>BA108+BJ108</f>
        <v>0</v>
      </c>
      <c r="BM108" s="7">
        <f>100*BL108/38</f>
        <v>0</v>
      </c>
      <c r="BN108" s="7"/>
      <c r="BO108" s="11" t="s">
        <v>18</v>
      </c>
      <c r="BP108" s="13" t="s">
        <v>33</v>
      </c>
      <c r="BQ108" s="7" t="s">
        <v>18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f>SUM(BR108:BX108)</f>
        <v>0</v>
      </c>
      <c r="BZ108" s="7">
        <f>100*BY108/21</f>
        <v>0</v>
      </c>
      <c r="CA108" s="7">
        <f>BP108+BY108</f>
        <v>0</v>
      </c>
      <c r="CB108" s="7">
        <f>100*CA108/31</f>
        <v>0</v>
      </c>
      <c r="CC108" s="7"/>
      <c r="CD108" s="7"/>
      <c r="CE108" s="7">
        <v>7</v>
      </c>
      <c r="CF108" s="7">
        <v>2</v>
      </c>
      <c r="CG108" s="7">
        <v>0</v>
      </c>
      <c r="CH108" s="7">
        <v>2</v>
      </c>
      <c r="CI108" s="7">
        <v>0</v>
      </c>
      <c r="CJ108" s="7">
        <v>0</v>
      </c>
      <c r="CK108" s="7">
        <v>0</v>
      </c>
      <c r="CL108" s="7">
        <f>SUM(CF108:CK108)</f>
        <v>4</v>
      </c>
      <c r="CM108" s="7">
        <f>100*CL108/19</f>
        <v>21.05263157894737</v>
      </c>
      <c r="CN108" s="7">
        <f>CE108+CL108</f>
        <v>11</v>
      </c>
      <c r="CO108" s="7">
        <f>100*CN108/29</f>
        <v>37.93103448275862</v>
      </c>
    </row>
    <row r="109" spans="1:93" ht="15">
      <c r="A109" s="7"/>
      <c r="B109" s="7" t="s">
        <v>149</v>
      </c>
      <c r="C109" s="7" t="s">
        <v>150</v>
      </c>
      <c r="D109" s="13" t="s">
        <v>180</v>
      </c>
      <c r="E109" s="9">
        <f>F109/6</f>
        <v>84.7511321951498</v>
      </c>
      <c r="F109" s="7">
        <f>T109+AI109+AX109+BM109+CB109+CO109</f>
        <v>508.5067931708988</v>
      </c>
      <c r="G109" s="12" t="s">
        <v>154</v>
      </c>
      <c r="H109" s="15" t="s">
        <v>23</v>
      </c>
      <c r="I109" s="7" t="s">
        <v>16</v>
      </c>
      <c r="J109" s="7">
        <v>3</v>
      </c>
      <c r="K109" s="7">
        <v>2</v>
      </c>
      <c r="L109" s="7">
        <v>3</v>
      </c>
      <c r="M109" s="7">
        <v>3</v>
      </c>
      <c r="N109" s="7">
        <v>4</v>
      </c>
      <c r="O109" s="7">
        <v>0</v>
      </c>
      <c r="P109" s="7">
        <v>4</v>
      </c>
      <c r="Q109" s="7">
        <f>SUM(J109:P109)</f>
        <v>19</v>
      </c>
      <c r="R109" s="7">
        <f>100*Q109/24</f>
        <v>79.16666666666667</v>
      </c>
      <c r="S109" s="7">
        <f>H109+Q109</f>
        <v>29</v>
      </c>
      <c r="T109" s="7">
        <f>100*S109/34</f>
        <v>85.29411764705883</v>
      </c>
      <c r="U109" s="12"/>
      <c r="V109" s="12" t="s">
        <v>154</v>
      </c>
      <c r="W109" s="12" t="s">
        <v>157</v>
      </c>
      <c r="X109" s="7" t="s">
        <v>16</v>
      </c>
      <c r="Y109" s="7">
        <v>3</v>
      </c>
      <c r="Z109" s="7">
        <v>2</v>
      </c>
      <c r="AA109" s="7">
        <v>6</v>
      </c>
      <c r="AB109" s="7">
        <v>0</v>
      </c>
      <c r="AC109" s="7">
        <v>5</v>
      </c>
      <c r="AD109" s="7">
        <v>2</v>
      </c>
      <c r="AE109" s="7">
        <v>2</v>
      </c>
      <c r="AF109" s="7">
        <f>SUM(Y109:AE109)</f>
        <v>20</v>
      </c>
      <c r="AG109" s="7">
        <f>100*AF109/29</f>
        <v>68.96551724137932</v>
      </c>
      <c r="AH109" s="7">
        <f>W109+AF109</f>
        <v>28.75</v>
      </c>
      <c r="AI109" s="7">
        <f>100*AH109/39</f>
        <v>73.71794871794872</v>
      </c>
      <c r="AJ109" s="12"/>
      <c r="AK109" s="12" t="s">
        <v>154</v>
      </c>
      <c r="AL109" s="12" t="s">
        <v>23</v>
      </c>
      <c r="AM109" s="7" t="s">
        <v>16</v>
      </c>
      <c r="AN109" s="7">
        <v>2</v>
      </c>
      <c r="AO109" s="7">
        <v>3</v>
      </c>
      <c r="AP109" s="7">
        <v>3</v>
      </c>
      <c r="AQ109" s="7">
        <v>3</v>
      </c>
      <c r="AR109" s="7">
        <v>3</v>
      </c>
      <c r="AS109" s="7">
        <v>3</v>
      </c>
      <c r="AT109" s="7">
        <v>5</v>
      </c>
      <c r="AU109" s="7">
        <f>SUM(AN109:AT109)</f>
        <v>22</v>
      </c>
      <c r="AV109" s="7">
        <f>100*AU109/25</f>
        <v>88</v>
      </c>
      <c r="AW109" s="7">
        <f>AL109+AU109</f>
        <v>32</v>
      </c>
      <c r="AX109" s="7">
        <f>100*AW109/35</f>
        <v>91.42857142857143</v>
      </c>
      <c r="AY109" s="7"/>
      <c r="AZ109" s="7" t="s">
        <v>154</v>
      </c>
      <c r="BA109" s="7">
        <v>10</v>
      </c>
      <c r="BB109" s="7" t="s">
        <v>16</v>
      </c>
      <c r="BC109" s="7">
        <v>3</v>
      </c>
      <c r="BD109" s="7">
        <v>3</v>
      </c>
      <c r="BE109" s="7">
        <v>3</v>
      </c>
      <c r="BF109" s="7">
        <v>4</v>
      </c>
      <c r="BG109" s="7">
        <v>4</v>
      </c>
      <c r="BH109" s="7">
        <v>4</v>
      </c>
      <c r="BI109" s="7">
        <v>0</v>
      </c>
      <c r="BJ109" s="7">
        <f>SUM(BC109:BI109)</f>
        <v>21</v>
      </c>
      <c r="BK109" s="7">
        <f>100*BJ109/28</f>
        <v>75</v>
      </c>
      <c r="BL109" s="7">
        <f>BA109+BJ109</f>
        <v>31</v>
      </c>
      <c r="BM109" s="7">
        <f>100*BL109/38</f>
        <v>81.57894736842105</v>
      </c>
      <c r="BN109" s="7"/>
      <c r="BO109" s="11"/>
      <c r="BP109" s="13" t="s">
        <v>27</v>
      </c>
      <c r="BQ109" s="7" t="s">
        <v>16</v>
      </c>
      <c r="BR109" s="7">
        <v>2</v>
      </c>
      <c r="BS109" s="7">
        <v>3</v>
      </c>
      <c r="BT109" s="7">
        <v>2</v>
      </c>
      <c r="BU109" s="7">
        <v>2</v>
      </c>
      <c r="BV109" s="7">
        <v>3</v>
      </c>
      <c r="BW109" s="7">
        <v>0</v>
      </c>
      <c r="BX109" s="7">
        <v>5</v>
      </c>
      <c r="BY109" s="7">
        <f>SUM(BR109:BX109)</f>
        <v>17</v>
      </c>
      <c r="BZ109" s="7">
        <f>100*BY109/21</f>
        <v>80.95238095238095</v>
      </c>
      <c r="CA109" s="7">
        <f>BP109+BY109</f>
        <v>24.78</v>
      </c>
      <c r="CB109" s="7">
        <f>100*CA109/31</f>
        <v>79.93548387096774</v>
      </c>
      <c r="CC109" s="7"/>
      <c r="CD109" s="7"/>
      <c r="CE109" s="7">
        <v>9</v>
      </c>
      <c r="CF109" s="7">
        <v>2</v>
      </c>
      <c r="CG109" s="7">
        <v>4</v>
      </c>
      <c r="CH109" s="7">
        <v>2</v>
      </c>
      <c r="CI109" s="7">
        <v>4</v>
      </c>
      <c r="CJ109" s="7">
        <v>2</v>
      </c>
      <c r="CK109" s="7">
        <v>5</v>
      </c>
      <c r="CL109" s="7">
        <f>SUM(CF109:CK109)</f>
        <v>19</v>
      </c>
      <c r="CM109" s="7">
        <f>100*CL109/19</f>
        <v>100</v>
      </c>
      <c r="CN109" s="7">
        <f>CE109+CL109</f>
        <v>28</v>
      </c>
      <c r="CO109" s="7">
        <f>100*CN109/29</f>
        <v>96.55172413793103</v>
      </c>
    </row>
    <row r="110" spans="1:93" ht="15">
      <c r="A110" s="7"/>
      <c r="B110" s="7" t="s">
        <v>151</v>
      </c>
      <c r="C110" s="7" t="s">
        <v>86</v>
      </c>
      <c r="D110" s="7" t="s">
        <v>173</v>
      </c>
      <c r="E110" s="9">
        <f>F110/6</f>
        <v>58.704914553133364</v>
      </c>
      <c r="F110" s="7">
        <f>T110+AI110+AX110+BM110+CB110+CO110</f>
        <v>352.2294873188002</v>
      </c>
      <c r="G110" s="12" t="s">
        <v>18</v>
      </c>
      <c r="H110" s="12"/>
      <c r="I110" s="7" t="s">
        <v>17</v>
      </c>
      <c r="J110" s="7">
        <v>3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f>SUM(J110:P110)</f>
        <v>3</v>
      </c>
      <c r="R110" s="7">
        <f>100*Q110/24</f>
        <v>12.5</v>
      </c>
      <c r="S110" s="7">
        <f>H110+Q110</f>
        <v>3</v>
      </c>
      <c r="T110" s="7">
        <f>100*S110/34</f>
        <v>8.823529411764707</v>
      </c>
      <c r="U110" s="12"/>
      <c r="V110" s="12" t="s">
        <v>154</v>
      </c>
      <c r="W110" s="12" t="s">
        <v>23</v>
      </c>
      <c r="X110" s="7" t="s">
        <v>18</v>
      </c>
      <c r="Y110" s="7"/>
      <c r="Z110" s="7"/>
      <c r="AA110" s="7"/>
      <c r="AB110" s="7"/>
      <c r="AC110" s="7"/>
      <c r="AD110" s="7"/>
      <c r="AE110" s="7"/>
      <c r="AF110" s="7">
        <f>SUM(Y110:AE110)</f>
        <v>0</v>
      </c>
      <c r="AG110" s="7">
        <f>100*AF110/29</f>
        <v>0</v>
      </c>
      <c r="AH110" s="7">
        <f>W110+AF110</f>
        <v>10</v>
      </c>
      <c r="AI110" s="7">
        <f>100*AH110/39</f>
        <v>25.641025641025642</v>
      </c>
      <c r="AJ110" s="12"/>
      <c r="AK110" s="12" t="s">
        <v>154</v>
      </c>
      <c r="AL110" s="12" t="s">
        <v>23</v>
      </c>
      <c r="AM110" s="7" t="s">
        <v>17</v>
      </c>
      <c r="AN110" s="7">
        <v>2</v>
      </c>
      <c r="AO110" s="7">
        <v>3</v>
      </c>
      <c r="AP110" s="7">
        <v>1</v>
      </c>
      <c r="AQ110" s="7">
        <v>2</v>
      </c>
      <c r="AR110" s="7">
        <v>3</v>
      </c>
      <c r="AS110" s="7">
        <v>4</v>
      </c>
      <c r="AT110" s="7">
        <v>5</v>
      </c>
      <c r="AU110" s="7">
        <f>SUM(AN110:AT110)</f>
        <v>20</v>
      </c>
      <c r="AV110" s="7">
        <f>100*AU110/25</f>
        <v>80</v>
      </c>
      <c r="AW110" s="7">
        <f>AL110+AU110</f>
        <v>30</v>
      </c>
      <c r="AX110" s="7">
        <f>100*AW110/35</f>
        <v>85.71428571428571</v>
      </c>
      <c r="AY110" s="7"/>
      <c r="AZ110" s="7" t="s">
        <v>154</v>
      </c>
      <c r="BA110" s="7">
        <v>8.89</v>
      </c>
      <c r="BB110" s="7" t="s">
        <v>17</v>
      </c>
      <c r="BC110" s="7">
        <v>1</v>
      </c>
      <c r="BD110" s="7">
        <v>3</v>
      </c>
      <c r="BE110" s="7">
        <v>4</v>
      </c>
      <c r="BF110" s="7">
        <v>4</v>
      </c>
      <c r="BG110" s="7">
        <v>4</v>
      </c>
      <c r="BH110" s="7">
        <v>3</v>
      </c>
      <c r="BI110" s="7">
        <v>0</v>
      </c>
      <c r="BJ110" s="7">
        <f>SUM(BC110:BI110)</f>
        <v>19</v>
      </c>
      <c r="BK110" s="7">
        <f>100*BJ110/22</f>
        <v>86.36363636363636</v>
      </c>
      <c r="BL110" s="7">
        <f>BA110+BJ110</f>
        <v>27.89</v>
      </c>
      <c r="BM110" s="7">
        <f>100*BL110/32</f>
        <v>87.15625</v>
      </c>
      <c r="BN110" s="7"/>
      <c r="BO110" s="11"/>
      <c r="BP110" s="13" t="s">
        <v>27</v>
      </c>
      <c r="BQ110" s="7" t="s">
        <v>17</v>
      </c>
      <c r="BR110" s="7">
        <v>1</v>
      </c>
      <c r="BS110" s="7">
        <v>2</v>
      </c>
      <c r="BT110" s="7">
        <v>1</v>
      </c>
      <c r="BU110" s="7">
        <v>3</v>
      </c>
      <c r="BV110" s="7">
        <v>0</v>
      </c>
      <c r="BW110" s="7">
        <v>2</v>
      </c>
      <c r="BX110" s="7">
        <v>2</v>
      </c>
      <c r="BY110" s="7">
        <f>SUM(BR110:BX110)</f>
        <v>11</v>
      </c>
      <c r="BZ110" s="7">
        <f>100*BY110/22</f>
        <v>50</v>
      </c>
      <c r="CA110" s="7">
        <f>BP110+BY110</f>
        <v>18.78</v>
      </c>
      <c r="CB110" s="7">
        <f>100*CA110/32</f>
        <v>58.6875</v>
      </c>
      <c r="CC110" s="7"/>
      <c r="CD110" s="7"/>
      <c r="CE110" s="7">
        <v>9</v>
      </c>
      <c r="CF110" s="7">
        <v>2</v>
      </c>
      <c r="CG110" s="7">
        <v>4</v>
      </c>
      <c r="CH110" s="7">
        <v>2</v>
      </c>
      <c r="CI110" s="7">
        <v>2</v>
      </c>
      <c r="CJ110" s="7">
        <v>2</v>
      </c>
      <c r="CK110" s="7">
        <v>4</v>
      </c>
      <c r="CL110" s="7">
        <f>SUM(CF110:CK110)</f>
        <v>16</v>
      </c>
      <c r="CM110" s="7">
        <f>100*CL110/19</f>
        <v>84.21052631578948</v>
      </c>
      <c r="CN110" s="7">
        <f>CE110+CL110</f>
        <v>25</v>
      </c>
      <c r="CO110" s="7">
        <f>100*CN110/29</f>
        <v>86.20689655172414</v>
      </c>
    </row>
    <row r="111" spans="1:93" ht="15">
      <c r="A111" s="7"/>
      <c r="B111" s="7" t="s">
        <v>152</v>
      </c>
      <c r="C111" s="7" t="s">
        <v>153</v>
      </c>
      <c r="D111" s="12" t="s">
        <v>170</v>
      </c>
      <c r="E111" s="9">
        <f>F111/6</f>
        <v>76.12523838738808</v>
      </c>
      <c r="F111" s="7">
        <f>T111+AI111+AX111+BM111+CB111+CO111</f>
        <v>456.75143032432845</v>
      </c>
      <c r="G111" s="12" t="s">
        <v>154</v>
      </c>
      <c r="H111" s="15" t="s">
        <v>23</v>
      </c>
      <c r="I111" s="7" t="s">
        <v>170</v>
      </c>
      <c r="J111" s="7">
        <v>0</v>
      </c>
      <c r="K111" s="7">
        <v>0</v>
      </c>
      <c r="L111" s="7">
        <v>2</v>
      </c>
      <c r="M111" s="7">
        <v>3</v>
      </c>
      <c r="N111" s="7">
        <v>0</v>
      </c>
      <c r="O111" s="7">
        <v>4</v>
      </c>
      <c r="P111" s="7">
        <v>3</v>
      </c>
      <c r="Q111" s="7">
        <f>SUM(J111:P111)</f>
        <v>12</v>
      </c>
      <c r="R111" s="7">
        <f>100*Q111/24</f>
        <v>50</v>
      </c>
      <c r="S111" s="7">
        <f>H111+Q111</f>
        <v>22</v>
      </c>
      <c r="T111" s="7">
        <f>100*S111/34</f>
        <v>64.70588235294117</v>
      </c>
      <c r="U111" s="12"/>
      <c r="V111" s="12" t="s">
        <v>154</v>
      </c>
      <c r="W111" s="12" t="s">
        <v>157</v>
      </c>
      <c r="X111" s="7" t="s">
        <v>170</v>
      </c>
      <c r="Y111" s="7">
        <v>3</v>
      </c>
      <c r="Z111" s="7">
        <v>2</v>
      </c>
      <c r="AA111" s="7">
        <v>3</v>
      </c>
      <c r="AB111" s="7">
        <v>4</v>
      </c>
      <c r="AC111" s="7">
        <v>0</v>
      </c>
      <c r="AD111" s="7">
        <v>2</v>
      </c>
      <c r="AE111" s="7">
        <v>4</v>
      </c>
      <c r="AF111" s="7">
        <f>SUM(Y111:AE111)</f>
        <v>18</v>
      </c>
      <c r="AG111" s="7">
        <f>100*AF111/29</f>
        <v>62.06896551724138</v>
      </c>
      <c r="AH111" s="7">
        <f>W111+AF111</f>
        <v>26.75</v>
      </c>
      <c r="AI111" s="7">
        <f>100*AH111/39</f>
        <v>68.58974358974359</v>
      </c>
      <c r="AJ111" s="12"/>
      <c r="AK111" s="12" t="s">
        <v>154</v>
      </c>
      <c r="AL111" s="12" t="s">
        <v>156</v>
      </c>
      <c r="AM111" s="7" t="s">
        <v>170</v>
      </c>
      <c r="AN111" s="7">
        <v>3</v>
      </c>
      <c r="AO111" s="7">
        <v>3</v>
      </c>
      <c r="AP111" s="7">
        <v>3</v>
      </c>
      <c r="AQ111" s="7">
        <v>3</v>
      </c>
      <c r="AR111" s="7">
        <v>1</v>
      </c>
      <c r="AS111" s="7">
        <v>2</v>
      </c>
      <c r="AT111" s="7">
        <v>0</v>
      </c>
      <c r="AU111" s="7">
        <f>SUM(AN111:AT111)</f>
        <v>15</v>
      </c>
      <c r="AV111" s="7">
        <f>100*AU111/25</f>
        <v>60</v>
      </c>
      <c r="AW111" s="7">
        <f>AL111+AU111</f>
        <v>23.33</v>
      </c>
      <c r="AX111" s="7">
        <f>100*AW111/35</f>
        <v>66.65714285714286</v>
      </c>
      <c r="AY111" s="7"/>
      <c r="AZ111" s="7" t="s">
        <v>154</v>
      </c>
      <c r="BA111" s="7">
        <v>8.89</v>
      </c>
      <c r="BB111" s="7" t="s">
        <v>170</v>
      </c>
      <c r="BC111" s="7">
        <v>3</v>
      </c>
      <c r="BD111" s="7">
        <v>3</v>
      </c>
      <c r="BE111" s="7">
        <v>3</v>
      </c>
      <c r="BF111" s="7">
        <v>4</v>
      </c>
      <c r="BG111" s="7">
        <v>4</v>
      </c>
      <c r="BH111" s="7">
        <v>5</v>
      </c>
      <c r="BI111" s="7">
        <v>5</v>
      </c>
      <c r="BJ111" s="7">
        <f>SUM(BC111:BI111)</f>
        <v>27</v>
      </c>
      <c r="BK111" s="7">
        <f>100*BJ111/28</f>
        <v>96.42857142857143</v>
      </c>
      <c r="BL111" s="7">
        <f>BA111+BJ111</f>
        <v>35.89</v>
      </c>
      <c r="BM111" s="7">
        <f>100*BL111/38</f>
        <v>94.44736842105263</v>
      </c>
      <c r="BN111" s="7"/>
      <c r="BO111" s="11"/>
      <c r="BP111" s="13" t="s">
        <v>27</v>
      </c>
      <c r="BQ111" s="7" t="s">
        <v>170</v>
      </c>
      <c r="BR111" s="7">
        <v>1</v>
      </c>
      <c r="BS111" s="7">
        <v>4</v>
      </c>
      <c r="BT111" s="7">
        <v>4</v>
      </c>
      <c r="BU111" s="7">
        <v>4</v>
      </c>
      <c r="BV111" s="7">
        <v>4</v>
      </c>
      <c r="BW111" s="7">
        <v>4</v>
      </c>
      <c r="BX111" s="7">
        <v>4</v>
      </c>
      <c r="BY111" s="7">
        <v>21</v>
      </c>
      <c r="BZ111" s="7">
        <f>100*BY111/22</f>
        <v>95.45454545454545</v>
      </c>
      <c r="CA111" s="7">
        <v>28.78</v>
      </c>
      <c r="CB111" s="7">
        <f>100*CA111/32</f>
        <v>89.9375</v>
      </c>
      <c r="CC111" s="7"/>
      <c r="CD111" s="7"/>
      <c r="CE111" s="7">
        <v>9</v>
      </c>
      <c r="CF111" s="7">
        <v>2</v>
      </c>
      <c r="CG111" s="7">
        <v>0</v>
      </c>
      <c r="CH111" s="7">
        <v>2</v>
      </c>
      <c r="CI111" s="7">
        <v>1</v>
      </c>
      <c r="CJ111" s="7">
        <v>2</v>
      </c>
      <c r="CK111" s="7">
        <v>5</v>
      </c>
      <c r="CL111" s="7">
        <f>SUM(CF111:CK111)</f>
        <v>12</v>
      </c>
      <c r="CM111" s="7">
        <f>100*CL111/19</f>
        <v>63.1578947368421</v>
      </c>
      <c r="CN111" s="7">
        <f>CE111+CL111</f>
        <v>21</v>
      </c>
      <c r="CO111" s="7">
        <f>100*CN111/29</f>
        <v>72.41379310344827</v>
      </c>
    </row>
    <row r="112" spans="1:93" ht="15">
      <c r="A112" s="7"/>
      <c r="B112" s="7" t="s">
        <v>152</v>
      </c>
      <c r="C112" s="7" t="s">
        <v>153</v>
      </c>
      <c r="D112" s="13" t="s">
        <v>171</v>
      </c>
      <c r="E112" s="9">
        <f>F112/6</f>
        <v>43.56561534788889</v>
      </c>
      <c r="F112" s="7">
        <f>T112+AI112+AX112+BM112+CB112+CO112</f>
        <v>261.3936920873333</v>
      </c>
      <c r="G112" s="12" t="s">
        <v>154</v>
      </c>
      <c r="H112" s="14" t="s">
        <v>23</v>
      </c>
      <c r="I112" s="7" t="s">
        <v>18</v>
      </c>
      <c r="J112" s="7"/>
      <c r="K112" s="7"/>
      <c r="L112" s="7"/>
      <c r="M112" s="7"/>
      <c r="N112" s="7"/>
      <c r="O112" s="7"/>
      <c r="P112" s="7"/>
      <c r="Q112" s="7">
        <f>SUM(J112:P112)</f>
        <v>0</v>
      </c>
      <c r="R112" s="7">
        <f>100*Q112/24</f>
        <v>0</v>
      </c>
      <c r="S112" s="7">
        <f>H112+Q112</f>
        <v>10</v>
      </c>
      <c r="T112" s="7">
        <f>100*S112/34</f>
        <v>29.41176470588235</v>
      </c>
      <c r="U112" s="12"/>
      <c r="V112" s="12" t="s">
        <v>154</v>
      </c>
      <c r="W112" s="12" t="s">
        <v>157</v>
      </c>
      <c r="X112" s="7" t="s">
        <v>18</v>
      </c>
      <c r="Y112" s="7"/>
      <c r="Z112" s="7"/>
      <c r="AA112" s="7"/>
      <c r="AB112" s="7"/>
      <c r="AC112" s="7"/>
      <c r="AD112" s="7"/>
      <c r="AE112" s="7"/>
      <c r="AF112" s="7">
        <f>SUM(Y112:AE112)</f>
        <v>0</v>
      </c>
      <c r="AG112" s="7">
        <f>100*AF112/29</f>
        <v>0</v>
      </c>
      <c r="AH112" s="7">
        <f>W112+AF112</f>
        <v>8.75</v>
      </c>
      <c r="AI112" s="7">
        <f>100*AH112/39</f>
        <v>22.435897435897434</v>
      </c>
      <c r="AJ112" s="12"/>
      <c r="AK112" s="12" t="s">
        <v>154</v>
      </c>
      <c r="AL112" s="12" t="s">
        <v>156</v>
      </c>
      <c r="AM112" s="7" t="s">
        <v>18</v>
      </c>
      <c r="AN112" s="7"/>
      <c r="AO112" s="7"/>
      <c r="AP112" s="7"/>
      <c r="AQ112" s="7"/>
      <c r="AR112" s="7"/>
      <c r="AS112" s="7"/>
      <c r="AT112" s="7"/>
      <c r="AU112" s="7">
        <f>SUM(AN112:AT112)</f>
        <v>0</v>
      </c>
      <c r="AV112" s="7">
        <f>100*AU112/25</f>
        <v>0</v>
      </c>
      <c r="AW112" s="7">
        <f>AL112+AU112</f>
        <v>8.33</v>
      </c>
      <c r="AX112" s="7">
        <f>100*AW112/35</f>
        <v>23.8</v>
      </c>
      <c r="AY112" s="7"/>
      <c r="AZ112" s="7" t="s">
        <v>154</v>
      </c>
      <c r="BA112" s="7">
        <v>8.89</v>
      </c>
      <c r="BB112" s="7" t="s">
        <v>18</v>
      </c>
      <c r="BC112" s="7"/>
      <c r="BD112" s="7"/>
      <c r="BE112" s="7"/>
      <c r="BF112" s="7"/>
      <c r="BG112" s="7"/>
      <c r="BH112" s="7"/>
      <c r="BI112" s="7"/>
      <c r="BJ112" s="7">
        <f>SUM(BC112:BI112)</f>
        <v>0</v>
      </c>
      <c r="BK112" s="7">
        <f>100*BJ112/28</f>
        <v>0</v>
      </c>
      <c r="BL112" s="7">
        <f>BA112+BJ112</f>
        <v>8.89</v>
      </c>
      <c r="BM112" s="7">
        <f>100*BL112/38</f>
        <v>23.394736842105264</v>
      </c>
      <c r="BN112" s="7"/>
      <c r="BO112" s="11"/>
      <c r="BP112" s="13" t="s">
        <v>27</v>
      </c>
      <c r="BQ112" s="7" t="s">
        <v>17</v>
      </c>
      <c r="BR112" s="7">
        <v>1</v>
      </c>
      <c r="BS112" s="7">
        <v>4</v>
      </c>
      <c r="BT112" s="7">
        <v>4</v>
      </c>
      <c r="BU112" s="7">
        <v>4</v>
      </c>
      <c r="BV112" s="7">
        <v>4</v>
      </c>
      <c r="BW112" s="7">
        <v>4</v>
      </c>
      <c r="BX112" s="7">
        <v>4</v>
      </c>
      <c r="BY112" s="7">
        <v>21</v>
      </c>
      <c r="BZ112" s="7">
        <f>100*BY112/22</f>
        <v>95.45454545454545</v>
      </c>
      <c r="CA112" s="7">
        <v>28.78</v>
      </c>
      <c r="CB112" s="7">
        <f>100*CA112/32</f>
        <v>89.9375</v>
      </c>
      <c r="CC112" s="7"/>
      <c r="CD112" s="7"/>
      <c r="CE112" s="7">
        <v>9</v>
      </c>
      <c r="CF112" s="7">
        <v>2</v>
      </c>
      <c r="CG112" s="7">
        <v>0</v>
      </c>
      <c r="CH112" s="7">
        <v>2</v>
      </c>
      <c r="CI112" s="7">
        <v>1</v>
      </c>
      <c r="CJ112" s="7">
        <v>2</v>
      </c>
      <c r="CK112" s="7">
        <v>5</v>
      </c>
      <c r="CL112" s="7">
        <f>SUM(CF112:CK112)</f>
        <v>12</v>
      </c>
      <c r="CM112" s="7">
        <f>100*CL112/19</f>
        <v>63.1578947368421</v>
      </c>
      <c r="CN112" s="7">
        <f>CE112+CL112</f>
        <v>21</v>
      </c>
      <c r="CO112" s="7">
        <f>100*CN112/29</f>
        <v>72.41379310344827</v>
      </c>
    </row>
    <row r="113" spans="1:93" ht="15">
      <c r="A113" s="7"/>
      <c r="B113" s="7" t="s">
        <v>152</v>
      </c>
      <c r="C113" s="7" t="s">
        <v>153</v>
      </c>
      <c r="D113" s="13" t="s">
        <v>178</v>
      </c>
      <c r="E113" s="9">
        <f>F113/6</f>
        <v>75.53350451642034</v>
      </c>
      <c r="F113" s="7">
        <f>T113+AI113+AX113+BM113+CB113+CO113</f>
        <v>453.201027098522</v>
      </c>
      <c r="G113" s="12" t="s">
        <v>154</v>
      </c>
      <c r="H113" s="15" t="s">
        <v>23</v>
      </c>
      <c r="I113" s="7" t="s">
        <v>16</v>
      </c>
      <c r="J113" s="7">
        <v>0</v>
      </c>
      <c r="K113" s="7">
        <v>0</v>
      </c>
      <c r="L113" s="7">
        <v>2</v>
      </c>
      <c r="M113" s="7">
        <v>3</v>
      </c>
      <c r="N113" s="7">
        <v>0</v>
      </c>
      <c r="O113" s="7">
        <v>4</v>
      </c>
      <c r="P113" s="7">
        <v>3</v>
      </c>
      <c r="Q113" s="7">
        <f>SUM(J113:P113)</f>
        <v>12</v>
      </c>
      <c r="R113" s="7">
        <f>100*Q113/24</f>
        <v>50</v>
      </c>
      <c r="S113" s="7">
        <f>H113+Q113</f>
        <v>22</v>
      </c>
      <c r="T113" s="7">
        <f>100*S113/34</f>
        <v>64.70588235294117</v>
      </c>
      <c r="U113" s="12"/>
      <c r="V113" s="12" t="s">
        <v>154</v>
      </c>
      <c r="W113" s="12" t="s">
        <v>157</v>
      </c>
      <c r="X113" s="7" t="s">
        <v>16</v>
      </c>
      <c r="Y113" s="7">
        <v>3</v>
      </c>
      <c r="Z113" s="7">
        <v>2</v>
      </c>
      <c r="AA113" s="7">
        <v>3</v>
      </c>
      <c r="AB113" s="7">
        <v>4</v>
      </c>
      <c r="AC113" s="7">
        <v>0</v>
      </c>
      <c r="AD113" s="7">
        <v>2</v>
      </c>
      <c r="AE113" s="7">
        <v>4</v>
      </c>
      <c r="AF113" s="7">
        <f>SUM(Y113:AE113)</f>
        <v>18</v>
      </c>
      <c r="AG113" s="7">
        <f>100*AF113/29</f>
        <v>62.06896551724138</v>
      </c>
      <c r="AH113" s="7">
        <f>W113+AF113</f>
        <v>26.75</v>
      </c>
      <c r="AI113" s="7">
        <f>100*AH113/39</f>
        <v>68.58974358974359</v>
      </c>
      <c r="AJ113" s="12"/>
      <c r="AK113" s="12" t="s">
        <v>154</v>
      </c>
      <c r="AL113" s="12" t="s">
        <v>156</v>
      </c>
      <c r="AM113" s="7" t="s">
        <v>16</v>
      </c>
      <c r="AN113" s="7">
        <v>3</v>
      </c>
      <c r="AO113" s="7">
        <v>3</v>
      </c>
      <c r="AP113" s="7">
        <v>3</v>
      </c>
      <c r="AQ113" s="7">
        <v>3</v>
      </c>
      <c r="AR113" s="7">
        <v>1</v>
      </c>
      <c r="AS113" s="7">
        <v>2</v>
      </c>
      <c r="AT113" s="7">
        <v>0</v>
      </c>
      <c r="AU113" s="7">
        <f>SUM(AN113:AT113)</f>
        <v>15</v>
      </c>
      <c r="AV113" s="7">
        <f>100*AU113/25</f>
        <v>60</v>
      </c>
      <c r="AW113" s="7">
        <f>AL113+AU113</f>
        <v>23.33</v>
      </c>
      <c r="AX113" s="7">
        <f>100*AW113/35</f>
        <v>66.65714285714286</v>
      </c>
      <c r="AY113" s="7"/>
      <c r="AZ113" s="7" t="s">
        <v>154</v>
      </c>
      <c r="BA113" s="7">
        <v>8.89</v>
      </c>
      <c r="BB113" s="7" t="s">
        <v>16</v>
      </c>
      <c r="BC113" s="7">
        <v>3</v>
      </c>
      <c r="BD113" s="7">
        <v>3</v>
      </c>
      <c r="BE113" s="7">
        <v>3</v>
      </c>
      <c r="BF113" s="7">
        <v>4</v>
      </c>
      <c r="BG113" s="7">
        <v>4</v>
      </c>
      <c r="BH113" s="7">
        <v>5</v>
      </c>
      <c r="BI113" s="7">
        <v>5</v>
      </c>
      <c r="BJ113" s="7">
        <f>SUM(BC113:BI113)</f>
        <v>27</v>
      </c>
      <c r="BK113" s="7">
        <f>100*BJ113/28</f>
        <v>96.42857142857143</v>
      </c>
      <c r="BL113" s="7">
        <f>BA113+BJ113</f>
        <v>35.89</v>
      </c>
      <c r="BM113" s="7">
        <f>100*BL113/38</f>
        <v>94.44736842105263</v>
      </c>
      <c r="BN113" s="7"/>
      <c r="BO113" s="11"/>
      <c r="BP113" s="13" t="s">
        <v>27</v>
      </c>
      <c r="BQ113" s="7" t="s">
        <v>16</v>
      </c>
      <c r="BR113" s="7">
        <v>2</v>
      </c>
      <c r="BS113" s="7">
        <v>3</v>
      </c>
      <c r="BT113" s="7">
        <v>0</v>
      </c>
      <c r="BU113" s="7">
        <v>2</v>
      </c>
      <c r="BV113" s="7">
        <v>3</v>
      </c>
      <c r="BW113" s="7">
        <v>4</v>
      </c>
      <c r="BX113" s="7">
        <v>5</v>
      </c>
      <c r="BY113" s="7">
        <f>SUM(BR113:BX113)</f>
        <v>19</v>
      </c>
      <c r="BZ113" s="7">
        <f>100*BY113/21</f>
        <v>90.47619047619048</v>
      </c>
      <c r="CA113" s="7">
        <f>BP113+BY113</f>
        <v>26.78</v>
      </c>
      <c r="CB113" s="7">
        <f>100*CA113/31</f>
        <v>86.38709677419355</v>
      </c>
      <c r="CC113" s="7"/>
      <c r="CD113" s="7"/>
      <c r="CE113" s="7">
        <v>9</v>
      </c>
      <c r="CF113" s="7">
        <v>2</v>
      </c>
      <c r="CG113" s="7">
        <v>0</v>
      </c>
      <c r="CH113" s="7">
        <v>2</v>
      </c>
      <c r="CI113" s="7">
        <v>1</v>
      </c>
      <c r="CJ113" s="7">
        <v>2</v>
      </c>
      <c r="CK113" s="7">
        <v>5</v>
      </c>
      <c r="CL113" s="7">
        <f>SUM(CF113:CK113)</f>
        <v>12</v>
      </c>
      <c r="CM113" s="7">
        <f>100*CL113/19</f>
        <v>63.1578947368421</v>
      </c>
      <c r="CN113" s="7">
        <f>CE113+CL113</f>
        <v>21</v>
      </c>
      <c r="CO113" s="7">
        <f>100*CN113/29</f>
        <v>72.41379310344827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2015-02-23T08:55:29Z</dcterms:modified>
  <cp:category/>
  <cp:version/>
  <cp:contentType/>
  <cp:contentStatus/>
</cp:coreProperties>
</file>