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Кандидаты в ЗШ (3 этап+ЛШ)" sheetId="1" r:id="rId1"/>
  </sheets>
  <definedNames>
    <definedName name="_xlnm.Print_Area" localSheetId="0">'Кандидаты в ЗШ (3 этап+ЛШ)'!#REF!</definedName>
  </definedNames>
  <calcPr fullCalcOnLoad="1"/>
</workbook>
</file>

<file path=xl/sharedStrings.xml><?xml version="1.0" encoding="utf-8"?>
<sst xmlns="http://schemas.openxmlformats.org/spreadsheetml/2006/main" count="721" uniqueCount="252">
  <si>
    <t>Лысяков</t>
  </si>
  <si>
    <t>Аркадий</t>
  </si>
  <si>
    <t>Адлер</t>
  </si>
  <si>
    <t>Сергей</t>
  </si>
  <si>
    <t>Всеволодович</t>
  </si>
  <si>
    <t>Черноголовка</t>
  </si>
  <si>
    <t>Москва</t>
  </si>
  <si>
    <t>Воробьев</t>
  </si>
  <si>
    <t>Тихон</t>
  </si>
  <si>
    <t>Юрьевич</t>
  </si>
  <si>
    <t>Ухта</t>
  </si>
  <si>
    <t>Гуманитарно-педагогический лицей</t>
  </si>
  <si>
    <t>Холькина</t>
  </si>
  <si>
    <t>Арина</t>
  </si>
  <si>
    <t>Алексеевна</t>
  </si>
  <si>
    <t>Магнитогорск</t>
  </si>
  <si>
    <t>МОУ"СОШ №8"</t>
  </si>
  <si>
    <t>Сидоров</t>
  </si>
  <si>
    <t>Сергеевич</t>
  </si>
  <si>
    <t>Большелапов</t>
  </si>
  <si>
    <t>Михаил</t>
  </si>
  <si>
    <t>Александрович</t>
  </si>
  <si>
    <t>Саратов</t>
  </si>
  <si>
    <t>Лицей-интернат естественных наук</t>
  </si>
  <si>
    <t>Мария</t>
  </si>
  <si>
    <t>Санкт-Петербург</t>
  </si>
  <si>
    <t>Пугин</t>
  </si>
  <si>
    <t>Александр</t>
  </si>
  <si>
    <t>Константинович</t>
  </si>
  <si>
    <t>Курган</t>
  </si>
  <si>
    <t>Федирко</t>
  </si>
  <si>
    <t>Валериевна</t>
  </si>
  <si>
    <t>Москва, Зеленоград</t>
  </si>
  <si>
    <t>Дмитрий</t>
  </si>
  <si>
    <t>Михайлович</t>
  </si>
  <si>
    <t>Валерьевна</t>
  </si>
  <si>
    <t>Калиночкин</t>
  </si>
  <si>
    <t>Денис</t>
  </si>
  <si>
    <t>Железногорск</t>
  </si>
  <si>
    <t>Липнягова</t>
  </si>
  <si>
    <t>Елена</t>
  </si>
  <si>
    <t>Ивановна</t>
  </si>
  <si>
    <t>Чебоксары</t>
  </si>
  <si>
    <t>Игоревич</t>
  </si>
  <si>
    <t>Ульяновск</t>
  </si>
  <si>
    <t>Тойгильдин</t>
  </si>
  <si>
    <t>Олег</t>
  </si>
  <si>
    <t>Анатольевич</t>
  </si>
  <si>
    <t>Димитровград</t>
  </si>
  <si>
    <t>Городская гимназия</t>
  </si>
  <si>
    <t>Александровна</t>
  </si>
  <si>
    <t>Обнинск</t>
  </si>
  <si>
    <t>Диана</t>
  </si>
  <si>
    <t>Вадимович</t>
  </si>
  <si>
    <t>Владимировна</t>
  </si>
  <si>
    <t>Владимир</t>
  </si>
  <si>
    <t>Дюков</t>
  </si>
  <si>
    <t>Владислав</t>
  </si>
  <si>
    <t>Алексеевич</t>
  </si>
  <si>
    <t>ОРЕЛ</t>
  </si>
  <si>
    <t>Владимирович</t>
  </si>
  <si>
    <t>№1</t>
  </si>
  <si>
    <t>Урядова</t>
  </si>
  <si>
    <t>Александра</t>
  </si>
  <si>
    <t>№45</t>
  </si>
  <si>
    <t>Анастасия</t>
  </si>
  <si>
    <t>Тверь</t>
  </si>
  <si>
    <t>Бритвина</t>
  </si>
  <si>
    <t>Любовь</t>
  </si>
  <si>
    <t>Андреевна</t>
  </si>
  <si>
    <t>Гимназия 1</t>
  </si>
  <si>
    <t>Андрей</t>
  </si>
  <si>
    <t>Челно-Вершины</t>
  </si>
  <si>
    <t>Хабибулин</t>
  </si>
  <si>
    <t>Марат</t>
  </si>
  <si>
    <t>Ильдарович</t>
  </si>
  <si>
    <t>Строков</t>
  </si>
  <si>
    <t>Вячеславович</t>
  </si>
  <si>
    <t>Республика Хакасия</t>
  </si>
  <si>
    <t>Любавин</t>
  </si>
  <si>
    <t>Максим</t>
  </si>
  <si>
    <t>Олегович</t>
  </si>
  <si>
    <t>Уварово</t>
  </si>
  <si>
    <t>МБОУ лицей им. А.И.Данилова</t>
  </si>
  <si>
    <t>Корнеев</t>
  </si>
  <si>
    <t>Павел</t>
  </si>
  <si>
    <t>Леонидович</t>
  </si>
  <si>
    <t>Белгород</t>
  </si>
  <si>
    <t>Анна</t>
  </si>
  <si>
    <t>Барнаул</t>
  </si>
  <si>
    <t>Фаизов</t>
  </si>
  <si>
    <t>Борис</t>
  </si>
  <si>
    <t>Уфа</t>
  </si>
  <si>
    <t>МБОУ Лицей "Содружество"</t>
  </si>
  <si>
    <t>Иван</t>
  </si>
  <si>
    <t>Андреевич</t>
  </si>
  <si>
    <t>Красногорск</t>
  </si>
  <si>
    <t>Витальевна</t>
  </si>
  <si>
    <t>Косарев</t>
  </si>
  <si>
    <t>Григорий</t>
  </si>
  <si>
    <t>Тимофеевич</t>
  </si>
  <si>
    <t>Королёв</t>
  </si>
  <si>
    <t>Маклашкин</t>
  </si>
  <si>
    <t>Жуковский</t>
  </si>
  <si>
    <t>Викторович</t>
  </si>
  <si>
    <t>Павлова</t>
  </si>
  <si>
    <t>Михайловна</t>
  </si>
  <si>
    <t>МБОУ "Гимназия"</t>
  </si>
  <si>
    <t>Павлов</t>
  </si>
  <si>
    <t>Хабаровск</t>
  </si>
  <si>
    <t>ЛИТ</t>
  </si>
  <si>
    <t>Олеговна</t>
  </si>
  <si>
    <t>Эрмидис</t>
  </si>
  <si>
    <t>Александр-Павел</t>
  </si>
  <si>
    <t>-</t>
  </si>
  <si>
    <t>Гимназия №1</t>
  </si>
  <si>
    <t>Иноземцево</t>
  </si>
  <si>
    <t>Османкин</t>
  </si>
  <si>
    <t>Евгений</t>
  </si>
  <si>
    <t>Дмитриевич</t>
  </si>
  <si>
    <t>Новороссийск</t>
  </si>
  <si>
    <t>Маслёнкова</t>
  </si>
  <si>
    <t>Ржев</t>
  </si>
  <si>
    <t>Приуральский</t>
  </si>
  <si>
    <t>Роман</t>
  </si>
  <si>
    <t>Клименко</t>
  </si>
  <si>
    <t>БСОШ</t>
  </si>
  <si>
    <t>Круглов</t>
  </si>
  <si>
    <t>Павлович</t>
  </si>
  <si>
    <t>Петрозаводск</t>
  </si>
  <si>
    <t>Державинский лицей</t>
  </si>
  <si>
    <t>МБОУ гимназия № 64</t>
  </si>
  <si>
    <t>Лобанова</t>
  </si>
  <si>
    <t>Екатеринбург</t>
  </si>
  <si>
    <t>Волгоград</t>
  </si>
  <si>
    <t>Карасев</t>
  </si>
  <si>
    <t>Антон</t>
  </si>
  <si>
    <t>Дзержинск</t>
  </si>
  <si>
    <t>НЧОУ СОШ имени Лобачевского.</t>
  </si>
  <si>
    <t>Худнев</t>
  </si>
  <si>
    <t>Алексей</t>
  </si>
  <si>
    <t>Азбукина</t>
  </si>
  <si>
    <t>Надежда</t>
  </si>
  <si>
    <t>Воскресенск</t>
  </si>
  <si>
    <t>Кольчугино</t>
  </si>
  <si>
    <t>Никита</t>
  </si>
  <si>
    <t>Орешкова</t>
  </si>
  <si>
    <t>Рязань</t>
  </si>
  <si>
    <t>Лебедева</t>
  </si>
  <si>
    <t>Серафима</t>
  </si>
  <si>
    <t>Карабалык</t>
  </si>
  <si>
    <t>Базылева</t>
  </si>
  <si>
    <t>Шатура</t>
  </si>
  <si>
    <t>Иваново</t>
  </si>
  <si>
    <t>ЧОУ "Гармония"</t>
  </si>
  <si>
    <t>Тихонов</t>
  </si>
  <si>
    <t>Ярослав</t>
  </si>
  <si>
    <t>Ноаров</t>
  </si>
  <si>
    <t>Георгий</t>
  </si>
  <si>
    <t>Лицей "Вторая школа"</t>
  </si>
  <si>
    <t>Балашиха</t>
  </si>
  <si>
    <t>Зимнюков</t>
  </si>
  <si>
    <t>ФТЛ №1</t>
  </si>
  <si>
    <t>Киселев</t>
  </si>
  <si>
    <t>Степеннов</t>
  </si>
  <si>
    <t>Калуга</t>
  </si>
  <si>
    <t>Способ поступления</t>
  </si>
  <si>
    <t>ЛШ</t>
  </si>
  <si>
    <t>Гераськин</t>
  </si>
  <si>
    <t>Львович</t>
  </si>
  <si>
    <t>Добрятино</t>
  </si>
  <si>
    <t>Котяшова</t>
  </si>
  <si>
    <t>Юрьевна</t>
  </si>
  <si>
    <t>Лесонен</t>
  </si>
  <si>
    <t>Мурзякова</t>
  </si>
  <si>
    <t>Пахомов</t>
  </si>
  <si>
    <t>Нововоронеж</t>
  </si>
  <si>
    <t>Пыхтюк</t>
  </si>
  <si>
    <t>№5</t>
  </si>
  <si>
    <t>Селифанова</t>
  </si>
  <si>
    <t>Геленджик</t>
  </si>
  <si>
    <t>Синицын</t>
  </si>
  <si>
    <t>Богдан</t>
  </si>
  <si>
    <t>Горячий Ключ</t>
  </si>
  <si>
    <t>Титова</t>
  </si>
  <si>
    <t>Халайджи</t>
  </si>
  <si>
    <t>Шатурный</t>
  </si>
  <si>
    <t>Артем</t>
  </si>
  <si>
    <t>ФТЛ 1</t>
  </si>
  <si>
    <t>Интернет</t>
  </si>
  <si>
    <t>Дурникин</t>
  </si>
  <si>
    <t>Николай</t>
  </si>
  <si>
    <t>Челябинск</t>
  </si>
  <si>
    <t>Астафьева</t>
  </si>
  <si>
    <t>Стелла</t>
  </si>
  <si>
    <t>Акименкова</t>
  </si>
  <si>
    <t>Лукин</t>
  </si>
  <si>
    <t>Русланович</t>
  </si>
  <si>
    <t>Лебедянь</t>
  </si>
  <si>
    <t>Лебедев</t>
  </si>
  <si>
    <t>Тимофей</t>
  </si>
  <si>
    <t>Ноябрьск</t>
  </si>
  <si>
    <t>МБОУ "Гимназия №1"</t>
  </si>
  <si>
    <t>99Доп.Набор1</t>
  </si>
  <si>
    <t>98Доп.набор2</t>
  </si>
  <si>
    <t>97Доп.набор3</t>
  </si>
  <si>
    <t>н</t>
  </si>
  <si>
    <t>файл не читается</t>
  </si>
  <si>
    <t>фото неразборчивые и темные</t>
  </si>
  <si>
    <t>Математика 1 (из 25)</t>
  </si>
  <si>
    <t>Мат-ка 2 (из 18)</t>
  </si>
  <si>
    <t>Физика 1 (45)</t>
  </si>
  <si>
    <t>Мат-ка 3 (из 10)</t>
  </si>
  <si>
    <t>Инф-ка 1 (из 50)</t>
  </si>
  <si>
    <t>Мат-ка из 100</t>
  </si>
  <si>
    <t>Итого на 17.12</t>
  </si>
  <si>
    <t>ЗШ</t>
  </si>
  <si>
    <t>кандидат</t>
  </si>
  <si>
    <t>по трем</t>
  </si>
  <si>
    <t>Зарубин</t>
  </si>
  <si>
    <t>Самара</t>
  </si>
  <si>
    <t>96Доп.набор4</t>
  </si>
  <si>
    <t>Химия 1-2 (из 100)</t>
  </si>
  <si>
    <t>химия 3 (из 100)</t>
  </si>
  <si>
    <t>Инф-ка 2 (из 50)</t>
  </si>
  <si>
    <t>Мат-ка 4 (из 6)</t>
  </si>
  <si>
    <t>Физика 2 (50)</t>
  </si>
  <si>
    <t>Мат-ка 5 (из 10)</t>
  </si>
  <si>
    <t>Инф-ка 3 (из 50)</t>
  </si>
  <si>
    <t>Хмурович</t>
  </si>
  <si>
    <t>94Доп.набор6</t>
  </si>
  <si>
    <t>Физика 3 (47)</t>
  </si>
  <si>
    <t>химия 4 (из 100)</t>
  </si>
  <si>
    <t>файл не найден по ссылке</t>
  </si>
  <si>
    <t>файл не открывается</t>
  </si>
  <si>
    <t>Физика 4 (55)</t>
  </si>
  <si>
    <t>Физика 1-4 (из 100)</t>
  </si>
  <si>
    <t>Химия 5 (из 100)</t>
  </si>
  <si>
    <t>Химия 1-5 (из 100)</t>
  </si>
  <si>
    <t>Мат-ка 7 (из 18)</t>
  </si>
  <si>
    <t>Мат-ка 6 (из 25 )</t>
  </si>
  <si>
    <t>Мат-ка 1-7 (из 112)</t>
  </si>
  <si>
    <t>Мат-ка 1-7 (из 100)</t>
  </si>
  <si>
    <t>Инф-ка 4 (из 50)</t>
  </si>
  <si>
    <t>Инф-ка 1-4 (из 100)</t>
  </si>
  <si>
    <t>Фамилия</t>
  </si>
  <si>
    <t>Имя</t>
  </si>
  <si>
    <t>Отчество</t>
  </si>
  <si>
    <t>Название населенного пункта, в котором находится Ваша школа</t>
  </si>
  <si>
    <t>Номер школы</t>
  </si>
  <si>
    <t>Приглашение на очные сборы учащихся ЗШ</t>
  </si>
  <si>
    <t>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</si>
</sst>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  <xf numFmtId="2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9"/>
  <sheetViews>
    <sheetView tabSelected="1" zoomScalePageLayoutView="0" workbookViewId="0" topLeftCell="AE1">
      <pane ySplit="1" topLeftCell="A2" activePane="bottomLeft" state="frozen"/>
      <selection pane="topLeft" activeCell="A1" sqref="A1"/>
      <selection pane="bottomLeft" activeCell="A59" sqref="A2:IV59"/>
    </sheetView>
  </sheetViews>
  <sheetFormatPr defaultColWidth="17.140625" defaultRowHeight="12.75"/>
  <cols>
    <col min="1" max="5" width="17.140625" style="2" customWidth="1"/>
    <col min="6" max="6" width="19.28125" style="2" customWidth="1"/>
    <col min="7" max="7" width="16.8515625" style="2" customWidth="1"/>
    <col min="8" max="8" width="11.7109375" style="2" customWidth="1"/>
    <col min="9" max="9" width="8.140625" style="2" customWidth="1"/>
    <col min="10" max="14" width="8.28125" style="2" customWidth="1"/>
    <col min="15" max="15" width="6.7109375" style="2" customWidth="1"/>
    <col min="16" max="16" width="8.28125" style="2" customWidth="1"/>
    <col min="17" max="17" width="9.421875" style="2" customWidth="1"/>
    <col min="18" max="20" width="7.8515625" style="2" customWidth="1"/>
    <col min="21" max="21" width="9.140625" style="2" customWidth="1"/>
    <col min="22" max="25" width="8.7109375" style="2" customWidth="1"/>
    <col min="26" max="26" width="9.7109375" style="2" customWidth="1"/>
    <col min="27" max="33" width="10.00390625" style="2" customWidth="1"/>
    <col min="34" max="34" width="9.00390625" style="18" customWidth="1"/>
    <col min="35" max="35" width="9.57421875" style="2" customWidth="1"/>
    <col min="36" max="36" width="7.8515625" style="17" customWidth="1"/>
    <col min="37" max="39" width="10.00390625" style="2" customWidth="1"/>
    <col min="40" max="16384" width="17.140625" style="2" customWidth="1"/>
  </cols>
  <sheetData>
    <row r="1" spans="1:42" ht="96.75" customHeight="1">
      <c r="A1" s="4" t="s">
        <v>166</v>
      </c>
      <c r="B1" s="1"/>
      <c r="C1" s="5" t="s">
        <v>245</v>
      </c>
      <c r="D1" s="5" t="s">
        <v>246</v>
      </c>
      <c r="E1" s="5" t="s">
        <v>247</v>
      </c>
      <c r="F1" s="5" t="s">
        <v>248</v>
      </c>
      <c r="G1" s="5" t="s">
        <v>249</v>
      </c>
      <c r="H1" s="1" t="s">
        <v>209</v>
      </c>
      <c r="I1" s="1" t="s">
        <v>210</v>
      </c>
      <c r="J1" s="1" t="s">
        <v>212</v>
      </c>
      <c r="K1" s="1" t="s">
        <v>225</v>
      </c>
      <c r="L1" s="1" t="s">
        <v>227</v>
      </c>
      <c r="M1" s="4" t="s">
        <v>240</v>
      </c>
      <c r="N1" s="4" t="s">
        <v>239</v>
      </c>
      <c r="O1" s="1" t="s">
        <v>241</v>
      </c>
      <c r="P1" s="4" t="s">
        <v>214</v>
      </c>
      <c r="Q1" s="1" t="s">
        <v>222</v>
      </c>
      <c r="R1" s="1" t="s">
        <v>223</v>
      </c>
      <c r="S1" s="1" t="s">
        <v>232</v>
      </c>
      <c r="T1" s="1" t="s">
        <v>237</v>
      </c>
      <c r="U1" s="4" t="s">
        <v>238</v>
      </c>
      <c r="V1" s="4" t="s">
        <v>213</v>
      </c>
      <c r="W1" s="4" t="s">
        <v>224</v>
      </c>
      <c r="X1" s="4" t="s">
        <v>228</v>
      </c>
      <c r="Y1" s="4" t="s">
        <v>243</v>
      </c>
      <c r="Z1" s="4" t="s">
        <v>244</v>
      </c>
      <c r="AA1" s="1" t="s">
        <v>211</v>
      </c>
      <c r="AB1" s="1" t="s">
        <v>226</v>
      </c>
      <c r="AC1" s="1" t="s">
        <v>231</v>
      </c>
      <c r="AD1" s="1" t="s">
        <v>235</v>
      </c>
      <c r="AE1" s="1" t="s">
        <v>236</v>
      </c>
      <c r="AF1" s="1"/>
      <c r="AG1" s="1"/>
      <c r="AH1" s="10" t="s">
        <v>242</v>
      </c>
      <c r="AI1" s="4" t="s">
        <v>238</v>
      </c>
      <c r="AJ1" s="14" t="s">
        <v>244</v>
      </c>
      <c r="AK1" s="1" t="s">
        <v>236</v>
      </c>
      <c r="AL1" s="4" t="s">
        <v>215</v>
      </c>
      <c r="AM1" s="4" t="s">
        <v>218</v>
      </c>
      <c r="AN1" s="1"/>
      <c r="AO1" s="4" t="s">
        <v>166</v>
      </c>
      <c r="AP1" s="2" t="s">
        <v>250</v>
      </c>
    </row>
    <row r="2" spans="1:80" s="6" customFormat="1" ht="12.75" customHeight="1">
      <c r="A2" s="7" t="s">
        <v>189</v>
      </c>
      <c r="B2" s="4" t="s">
        <v>216</v>
      </c>
      <c r="C2" s="1" t="s">
        <v>2</v>
      </c>
      <c r="D2" s="1" t="s">
        <v>3</v>
      </c>
      <c r="E2" s="1" t="s">
        <v>4</v>
      </c>
      <c r="F2" s="1" t="s">
        <v>5</v>
      </c>
      <c r="G2" s="1">
        <v>82</v>
      </c>
      <c r="H2" s="1" t="s">
        <v>206</v>
      </c>
      <c r="I2" s="1">
        <v>18</v>
      </c>
      <c r="J2" s="1">
        <v>8</v>
      </c>
      <c r="K2" s="1">
        <v>4</v>
      </c>
      <c r="L2" s="1">
        <v>8</v>
      </c>
      <c r="M2" s="1">
        <v>24</v>
      </c>
      <c r="N2" s="1">
        <v>18</v>
      </c>
      <c r="O2" s="1">
        <f>SUM(H2:N2)</f>
        <v>80</v>
      </c>
      <c r="P2" s="9">
        <f>100*O2/112</f>
        <v>71.42857142857143</v>
      </c>
      <c r="Q2" s="1" t="s">
        <v>206</v>
      </c>
      <c r="R2" s="1"/>
      <c r="S2" s="1" t="s">
        <v>206</v>
      </c>
      <c r="T2" s="1" t="s">
        <v>206</v>
      </c>
      <c r="U2" s="9">
        <f>SUM(Q2:T2)/4</f>
        <v>0</v>
      </c>
      <c r="V2" s="1">
        <v>5</v>
      </c>
      <c r="W2" s="11">
        <v>40</v>
      </c>
      <c r="X2" s="11">
        <v>50</v>
      </c>
      <c r="Y2" s="11">
        <v>45</v>
      </c>
      <c r="Z2" s="14">
        <f>100*SUM(V2:Y2)/200</f>
        <v>70</v>
      </c>
      <c r="AA2" s="1">
        <v>19.5</v>
      </c>
      <c r="AB2" s="1">
        <v>42</v>
      </c>
      <c r="AC2" s="1">
        <v>33</v>
      </c>
      <c r="AD2" s="1">
        <v>54</v>
      </c>
      <c r="AE2" s="14">
        <f>100*SUM(AA2:AD2)/197</f>
        <v>75.38071065989848</v>
      </c>
      <c r="AF2" s="14"/>
      <c r="AG2" s="14"/>
      <c r="AH2" s="9">
        <v>71.42857142857143</v>
      </c>
      <c r="AI2" s="1">
        <v>0</v>
      </c>
      <c r="AJ2" s="14">
        <v>70</v>
      </c>
      <c r="AK2" s="14">
        <v>75.38071065989848</v>
      </c>
      <c r="AL2" s="10">
        <f>SUM(AH2:AK2)</f>
        <v>216.80928208846993</v>
      </c>
      <c r="AM2" s="10">
        <f>AL2</f>
        <v>216.80928208846993</v>
      </c>
      <c r="AN2" s="4" t="s">
        <v>216</v>
      </c>
      <c r="AO2" s="7" t="s">
        <v>189</v>
      </c>
      <c r="AP2" s="1" t="s">
        <v>251</v>
      </c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s="6" customFormat="1" ht="12.75" customHeight="1">
      <c r="A3" s="7" t="s">
        <v>189</v>
      </c>
      <c r="B3" s="4" t="s">
        <v>216</v>
      </c>
      <c r="C3" s="1" t="s">
        <v>141</v>
      </c>
      <c r="D3" s="1" t="s">
        <v>142</v>
      </c>
      <c r="E3" s="1" t="s">
        <v>97</v>
      </c>
      <c r="F3" s="1" t="s">
        <v>143</v>
      </c>
      <c r="G3" s="1">
        <v>4</v>
      </c>
      <c r="H3" s="1">
        <v>23</v>
      </c>
      <c r="I3" s="1">
        <v>18</v>
      </c>
      <c r="J3" s="1">
        <v>7</v>
      </c>
      <c r="K3" s="1">
        <v>4</v>
      </c>
      <c r="L3" s="1">
        <v>9</v>
      </c>
      <c r="M3" s="1">
        <v>23</v>
      </c>
      <c r="N3" s="1">
        <v>15</v>
      </c>
      <c r="O3" s="1">
        <f>SUM(H3:N3)</f>
        <v>99</v>
      </c>
      <c r="P3" s="9">
        <f>100*O3/112</f>
        <v>88.39285714285714</v>
      </c>
      <c r="Q3" s="1">
        <v>69</v>
      </c>
      <c r="R3" s="1">
        <v>69</v>
      </c>
      <c r="S3" s="1">
        <v>68</v>
      </c>
      <c r="T3" s="1">
        <v>94</v>
      </c>
      <c r="U3" s="9">
        <f>SUM(Q3:T3)/4</f>
        <v>75</v>
      </c>
      <c r="V3" s="1" t="s">
        <v>206</v>
      </c>
      <c r="W3" s="12" t="s">
        <v>206</v>
      </c>
      <c r="X3" s="11" t="s">
        <v>206</v>
      </c>
      <c r="Y3" s="11" t="s">
        <v>206</v>
      </c>
      <c r="Z3" s="14">
        <f>100*SUM(V3:Y3)/200</f>
        <v>0</v>
      </c>
      <c r="AA3" s="1">
        <v>31</v>
      </c>
      <c r="AB3" s="1">
        <v>30</v>
      </c>
      <c r="AC3" s="1">
        <v>28</v>
      </c>
      <c r="AD3" s="1">
        <v>27</v>
      </c>
      <c r="AE3" s="14">
        <f>100*SUM(AA3:AD3)/197</f>
        <v>58.88324873096447</v>
      </c>
      <c r="AF3" s="14"/>
      <c r="AG3" s="14"/>
      <c r="AH3" s="9">
        <v>88.39285714285714</v>
      </c>
      <c r="AI3" s="1">
        <v>75</v>
      </c>
      <c r="AJ3" s="14">
        <v>0</v>
      </c>
      <c r="AK3" s="14">
        <v>58.88324873096447</v>
      </c>
      <c r="AL3" s="10">
        <f>SUM(AH3:AK3)</f>
        <v>222.27610587382162</v>
      </c>
      <c r="AM3" s="10">
        <f>AL3</f>
        <v>222.27610587382162</v>
      </c>
      <c r="AN3" s="4" t="s">
        <v>216</v>
      </c>
      <c r="AO3" s="7" t="s">
        <v>189</v>
      </c>
      <c r="AP3" s="1" t="s">
        <v>251</v>
      </c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s="6" customFormat="1" ht="12.75" customHeight="1">
      <c r="A4" s="1" t="s">
        <v>204</v>
      </c>
      <c r="B4" s="4" t="s">
        <v>216</v>
      </c>
      <c r="C4" s="1" t="s">
        <v>195</v>
      </c>
      <c r="D4" s="1" t="s">
        <v>24</v>
      </c>
      <c r="E4" s="1" t="s">
        <v>69</v>
      </c>
      <c r="F4" s="1" t="s">
        <v>96</v>
      </c>
      <c r="G4" s="1">
        <v>4</v>
      </c>
      <c r="H4" s="1"/>
      <c r="I4" s="1">
        <v>18</v>
      </c>
      <c r="J4" s="1">
        <v>6</v>
      </c>
      <c r="K4" s="1">
        <v>6</v>
      </c>
      <c r="L4" s="1">
        <v>8</v>
      </c>
      <c r="M4" s="1">
        <v>23</v>
      </c>
      <c r="N4" s="1">
        <v>18</v>
      </c>
      <c r="O4" s="1">
        <f>SUM(H4:N4)</f>
        <v>79</v>
      </c>
      <c r="P4" s="9">
        <f>100*O4/87</f>
        <v>90.80459770114942</v>
      </c>
      <c r="Q4" s="1">
        <v>50</v>
      </c>
      <c r="R4" s="1">
        <v>54</v>
      </c>
      <c r="S4" s="1" t="s">
        <v>233</v>
      </c>
      <c r="T4" s="1" t="s">
        <v>206</v>
      </c>
      <c r="U4" s="9">
        <f>SUM(Q4:T4)/4</f>
        <v>26</v>
      </c>
      <c r="V4" s="1" t="s">
        <v>206</v>
      </c>
      <c r="W4" s="12" t="s">
        <v>206</v>
      </c>
      <c r="X4" s="11" t="s">
        <v>206</v>
      </c>
      <c r="Y4" s="11" t="s">
        <v>206</v>
      </c>
      <c r="Z4" s="14">
        <f>100*SUM(V4:Y4)/200</f>
        <v>0</v>
      </c>
      <c r="AA4" s="1">
        <v>33.5</v>
      </c>
      <c r="AB4" s="1">
        <v>43</v>
      </c>
      <c r="AC4" s="1">
        <v>24</v>
      </c>
      <c r="AD4" s="1">
        <v>27</v>
      </c>
      <c r="AE4" s="14">
        <f>100*SUM(AA4:AD4)/197</f>
        <v>64.72081218274111</v>
      </c>
      <c r="AF4" s="14"/>
      <c r="AG4" s="14"/>
      <c r="AH4" s="9">
        <v>90.80459770114942</v>
      </c>
      <c r="AI4" s="1">
        <v>26</v>
      </c>
      <c r="AJ4" s="14">
        <v>0</v>
      </c>
      <c r="AK4" s="14">
        <v>64.72081218274111</v>
      </c>
      <c r="AL4" s="10">
        <f>SUM(AH4:AK4)</f>
        <v>181.52540988389052</v>
      </c>
      <c r="AM4" s="10">
        <f>AL4</f>
        <v>181.52540988389052</v>
      </c>
      <c r="AN4" s="4" t="s">
        <v>216</v>
      </c>
      <c r="AO4" s="1" t="s">
        <v>204</v>
      </c>
      <c r="AP4" s="1" t="s">
        <v>251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s="6" customFormat="1" ht="12.75" customHeight="1">
      <c r="A5" s="8" t="s">
        <v>203</v>
      </c>
      <c r="B5" s="4" t="s">
        <v>216</v>
      </c>
      <c r="C5" s="1" t="s">
        <v>193</v>
      </c>
      <c r="D5" s="1" t="s">
        <v>194</v>
      </c>
      <c r="E5" s="1" t="s">
        <v>54</v>
      </c>
      <c r="F5" s="1" t="s">
        <v>89</v>
      </c>
      <c r="G5" s="1">
        <v>42</v>
      </c>
      <c r="H5" s="1">
        <v>22</v>
      </c>
      <c r="I5" s="1">
        <v>18</v>
      </c>
      <c r="J5" s="1" t="s">
        <v>206</v>
      </c>
      <c r="K5" s="1">
        <v>4</v>
      </c>
      <c r="L5" s="1">
        <v>9</v>
      </c>
      <c r="M5" s="1">
        <v>25</v>
      </c>
      <c r="N5" s="1">
        <v>17</v>
      </c>
      <c r="O5" s="1">
        <f>SUM(H5:N5)</f>
        <v>95</v>
      </c>
      <c r="P5" s="9">
        <f>100*O5/112</f>
        <v>84.82142857142857</v>
      </c>
      <c r="Q5" s="1" t="s">
        <v>206</v>
      </c>
      <c r="R5" s="1"/>
      <c r="S5" s="1" t="s">
        <v>206</v>
      </c>
      <c r="T5" s="1" t="s">
        <v>206</v>
      </c>
      <c r="U5" s="9">
        <f>SUM(Q5:T5)/4</f>
        <v>0</v>
      </c>
      <c r="V5" s="1" t="s">
        <v>206</v>
      </c>
      <c r="W5" s="11">
        <v>50</v>
      </c>
      <c r="X5" s="11">
        <v>50</v>
      </c>
      <c r="Y5" s="11">
        <v>50</v>
      </c>
      <c r="Z5" s="14">
        <f>100*SUM(V5:Y5)/150</f>
        <v>100</v>
      </c>
      <c r="AA5" s="1">
        <v>23</v>
      </c>
      <c r="AB5" s="1"/>
      <c r="AC5" s="1">
        <v>0</v>
      </c>
      <c r="AD5" s="1">
        <v>0</v>
      </c>
      <c r="AE5" s="14">
        <f>100*SUM(AA5:AD5)/197</f>
        <v>11.6751269035533</v>
      </c>
      <c r="AF5" s="14"/>
      <c r="AG5" s="14"/>
      <c r="AH5" s="9">
        <v>84.82142857142857</v>
      </c>
      <c r="AI5" s="1">
        <v>0</v>
      </c>
      <c r="AJ5" s="14">
        <v>100</v>
      </c>
      <c r="AK5" s="14">
        <v>11.6751269035533</v>
      </c>
      <c r="AL5" s="10">
        <f>SUM(AH5:AK5)</f>
        <v>196.49655547498185</v>
      </c>
      <c r="AM5" s="10">
        <f>AL5</f>
        <v>196.49655547498185</v>
      </c>
      <c r="AN5" s="4" t="s">
        <v>216</v>
      </c>
      <c r="AO5" s="8" t="s">
        <v>203</v>
      </c>
      <c r="AP5" s="1" t="s">
        <v>251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s="6" customFormat="1" ht="12.75" customHeight="1">
      <c r="A6" s="7" t="s">
        <v>189</v>
      </c>
      <c r="B6" s="4" t="s">
        <v>216</v>
      </c>
      <c r="C6" s="1" t="s">
        <v>151</v>
      </c>
      <c r="D6" s="1" t="s">
        <v>63</v>
      </c>
      <c r="E6" s="1" t="s">
        <v>106</v>
      </c>
      <c r="F6" s="1" t="s">
        <v>152</v>
      </c>
      <c r="G6" s="1">
        <v>1</v>
      </c>
      <c r="H6" s="1">
        <v>24</v>
      </c>
      <c r="I6" s="1">
        <v>18</v>
      </c>
      <c r="J6" s="1">
        <v>10</v>
      </c>
      <c r="K6" s="1">
        <v>6</v>
      </c>
      <c r="L6" s="1">
        <v>10</v>
      </c>
      <c r="M6" s="1">
        <v>25</v>
      </c>
      <c r="N6" s="1">
        <v>18</v>
      </c>
      <c r="O6" s="1">
        <f>SUM(H6:N6)</f>
        <v>111</v>
      </c>
      <c r="P6" s="9">
        <f>100*O6/112</f>
        <v>99.10714285714286</v>
      </c>
      <c r="Q6" s="1">
        <v>79</v>
      </c>
      <c r="R6" s="1">
        <v>68</v>
      </c>
      <c r="S6" s="1">
        <v>78</v>
      </c>
      <c r="T6" s="1">
        <v>84</v>
      </c>
      <c r="U6" s="9">
        <f>SUM(Q6:T6)/4</f>
        <v>77.25</v>
      </c>
      <c r="V6" s="1">
        <v>50</v>
      </c>
      <c r="W6" s="11">
        <v>45</v>
      </c>
      <c r="X6" s="11">
        <v>50</v>
      </c>
      <c r="Y6" s="11">
        <v>50</v>
      </c>
      <c r="Z6" s="14">
        <f>100*SUM(V6:Y6)/200</f>
        <v>97.5</v>
      </c>
      <c r="AA6" s="1">
        <v>41</v>
      </c>
      <c r="AB6" s="1">
        <v>44</v>
      </c>
      <c r="AC6" s="1">
        <v>38</v>
      </c>
      <c r="AD6" s="1">
        <v>49</v>
      </c>
      <c r="AE6" s="14">
        <f>100*SUM(AA6:AD6)/197</f>
        <v>87.30964467005076</v>
      </c>
      <c r="AF6" s="14"/>
      <c r="AG6" s="14"/>
      <c r="AH6" s="9">
        <v>99.10714285714286</v>
      </c>
      <c r="AI6" s="1">
        <v>77.25</v>
      </c>
      <c r="AJ6" s="14">
        <v>97.5</v>
      </c>
      <c r="AK6" s="14">
        <v>87.30964467005076</v>
      </c>
      <c r="AL6" s="10">
        <f>SUM(AH6:AK6)</f>
        <v>361.16678752719366</v>
      </c>
      <c r="AM6" s="10">
        <f>AL6-AI6</f>
        <v>283.91678752719366</v>
      </c>
      <c r="AN6" s="4" t="s">
        <v>216</v>
      </c>
      <c r="AO6" s="7" t="s">
        <v>189</v>
      </c>
      <c r="AP6" s="1" t="s">
        <v>251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s="6" customFormat="1" ht="12.75" customHeight="1">
      <c r="A7" s="7" t="s">
        <v>189</v>
      </c>
      <c r="B7" s="4" t="s">
        <v>216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23</v>
      </c>
      <c r="I7" s="1">
        <v>18</v>
      </c>
      <c r="J7" s="1">
        <v>0</v>
      </c>
      <c r="K7" s="1">
        <v>6</v>
      </c>
      <c r="L7" s="1">
        <v>9</v>
      </c>
      <c r="M7" s="1">
        <v>25</v>
      </c>
      <c r="N7" s="1">
        <v>18</v>
      </c>
      <c r="O7" s="1">
        <f>SUM(H7:N7)</f>
        <v>99</v>
      </c>
      <c r="P7" s="9">
        <f>100*O7/112</f>
        <v>88.39285714285714</v>
      </c>
      <c r="Q7" s="1">
        <v>50</v>
      </c>
      <c r="R7" s="1">
        <v>30</v>
      </c>
      <c r="S7" s="1">
        <v>54</v>
      </c>
      <c r="T7" s="1">
        <v>42</v>
      </c>
      <c r="U7" s="9">
        <f>SUM(Q7:T7)/4</f>
        <v>44</v>
      </c>
      <c r="V7" s="1">
        <v>50</v>
      </c>
      <c r="W7" s="11">
        <v>40</v>
      </c>
      <c r="X7" s="11">
        <v>45</v>
      </c>
      <c r="Y7" s="11">
        <v>50</v>
      </c>
      <c r="Z7" s="14">
        <f>100*SUM(V7:Y7)/200</f>
        <v>92.5</v>
      </c>
      <c r="AA7" s="1">
        <v>14.5</v>
      </c>
      <c r="AB7" s="1"/>
      <c r="AC7" s="1">
        <v>0</v>
      </c>
      <c r="AD7" s="1">
        <v>0</v>
      </c>
      <c r="AE7" s="14">
        <f>100*SUM(AA7:AD7)/197</f>
        <v>7.3604060913705585</v>
      </c>
      <c r="AF7" s="14"/>
      <c r="AG7" s="14"/>
      <c r="AH7" s="9">
        <v>88.39285714285714</v>
      </c>
      <c r="AI7" s="1">
        <v>44</v>
      </c>
      <c r="AJ7" s="14">
        <v>92.5</v>
      </c>
      <c r="AK7" s="14">
        <v>7.3604060913705585</v>
      </c>
      <c r="AL7" s="10">
        <f>SUM(AH7:AK7)</f>
        <v>232.2532632342277</v>
      </c>
      <c r="AM7" s="10">
        <f>AL7-AK7</f>
        <v>224.89285714285714</v>
      </c>
      <c r="AN7" s="4" t="s">
        <v>216</v>
      </c>
      <c r="AO7" s="7" t="s">
        <v>189</v>
      </c>
      <c r="AP7" s="1" t="s">
        <v>251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B7" s="2"/>
    </row>
    <row r="8" spans="1:83" s="6" customFormat="1" ht="12.75" customHeight="1">
      <c r="A8" s="7" t="s">
        <v>189</v>
      </c>
      <c r="B8" s="4" t="s">
        <v>217</v>
      </c>
      <c r="C8" s="1" t="s">
        <v>67</v>
      </c>
      <c r="D8" s="1" t="s">
        <v>68</v>
      </c>
      <c r="E8" s="1" t="s">
        <v>69</v>
      </c>
      <c r="F8" s="1" t="s">
        <v>42</v>
      </c>
      <c r="G8" s="1" t="s">
        <v>70</v>
      </c>
      <c r="H8" s="1" t="s">
        <v>206</v>
      </c>
      <c r="I8" s="1" t="s">
        <v>206</v>
      </c>
      <c r="J8" s="1" t="s">
        <v>206</v>
      </c>
      <c r="K8" s="1"/>
      <c r="L8" s="1">
        <v>10</v>
      </c>
      <c r="M8" s="1">
        <v>5</v>
      </c>
      <c r="N8" s="1">
        <v>18</v>
      </c>
      <c r="O8" s="1">
        <f>SUM(H8:N8)</f>
        <v>33</v>
      </c>
      <c r="P8" s="9">
        <f>100*O8/112</f>
        <v>29.464285714285715</v>
      </c>
      <c r="Q8" s="1">
        <v>44</v>
      </c>
      <c r="R8" s="1"/>
      <c r="S8" s="1">
        <v>26</v>
      </c>
      <c r="T8" s="1">
        <v>14</v>
      </c>
      <c r="U8" s="9">
        <f>SUM(Q8:T8)/4</f>
        <v>21</v>
      </c>
      <c r="V8" s="1">
        <v>45</v>
      </c>
      <c r="W8" s="11">
        <v>0</v>
      </c>
      <c r="X8" s="11">
        <v>10</v>
      </c>
      <c r="Y8" s="11" t="s">
        <v>206</v>
      </c>
      <c r="Z8" s="14">
        <f>100*SUM(V8:Y8)/200</f>
        <v>27.5</v>
      </c>
      <c r="AA8" s="1">
        <v>13.5</v>
      </c>
      <c r="AB8" s="1">
        <v>8</v>
      </c>
      <c r="AC8" s="1">
        <v>0</v>
      </c>
      <c r="AD8" s="1">
        <v>0</v>
      </c>
      <c r="AE8" s="14">
        <f>100*SUM(AA8:AD8)/197</f>
        <v>10.913705583756345</v>
      </c>
      <c r="AF8" s="14"/>
      <c r="AG8" s="14"/>
      <c r="AH8" s="9">
        <v>29.464285714285715</v>
      </c>
      <c r="AI8" s="1">
        <v>21</v>
      </c>
      <c r="AJ8" s="14">
        <v>27.5</v>
      </c>
      <c r="AK8" s="14">
        <v>10.913705583756345</v>
      </c>
      <c r="AL8" s="10">
        <f>SUM(AH8:AK8)</f>
        <v>88.87799129804206</v>
      </c>
      <c r="AM8" s="10">
        <f>AL8-AK8</f>
        <v>77.96428571428572</v>
      </c>
      <c r="AN8" s="4" t="s">
        <v>217</v>
      </c>
      <c r="AO8" s="7" t="s">
        <v>189</v>
      </c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0" s="6" customFormat="1" ht="12.75" customHeight="1">
      <c r="A9" s="7" t="s">
        <v>189</v>
      </c>
      <c r="B9" s="4" t="s">
        <v>216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>
        <v>20</v>
      </c>
      <c r="I9" s="1">
        <v>18</v>
      </c>
      <c r="J9" s="1">
        <v>6</v>
      </c>
      <c r="K9" s="1">
        <v>6</v>
      </c>
      <c r="L9" s="1">
        <v>9</v>
      </c>
      <c r="M9" s="1">
        <v>15</v>
      </c>
      <c r="N9" s="1">
        <v>13</v>
      </c>
      <c r="O9" s="1">
        <f>SUM(H9:N9)</f>
        <v>87</v>
      </c>
      <c r="P9" s="9">
        <f>100*O9/112</f>
        <v>77.67857142857143</v>
      </c>
      <c r="Q9" s="1">
        <v>66</v>
      </c>
      <c r="R9" s="1">
        <v>31</v>
      </c>
      <c r="S9" s="1">
        <v>60</v>
      </c>
      <c r="T9" s="1">
        <v>36</v>
      </c>
      <c r="U9" s="9">
        <f>SUM(Q9:T9)/4</f>
        <v>48.25</v>
      </c>
      <c r="V9" s="1" t="s">
        <v>206</v>
      </c>
      <c r="W9" s="12" t="s">
        <v>206</v>
      </c>
      <c r="X9" s="11" t="s">
        <v>206</v>
      </c>
      <c r="Y9" s="11" t="s">
        <v>206</v>
      </c>
      <c r="Z9" s="14">
        <f>100*SUM(V9:Y9)/200</f>
        <v>0</v>
      </c>
      <c r="AA9" s="1">
        <v>32.5</v>
      </c>
      <c r="AB9" s="1">
        <v>33</v>
      </c>
      <c r="AC9" s="1">
        <v>25</v>
      </c>
      <c r="AD9" s="1">
        <v>26</v>
      </c>
      <c r="AE9" s="14">
        <f>100*SUM(AA9:AD9)/197</f>
        <v>59.13705583756345</v>
      </c>
      <c r="AF9" s="14"/>
      <c r="AG9" s="14"/>
      <c r="AH9" s="9">
        <v>77.67857142857143</v>
      </c>
      <c r="AI9" s="1">
        <v>48.25</v>
      </c>
      <c r="AJ9" s="14">
        <v>0</v>
      </c>
      <c r="AK9" s="14">
        <v>59.13705583756345</v>
      </c>
      <c r="AL9" s="10">
        <f>SUM(AH9:AK9)</f>
        <v>185.06562726613487</v>
      </c>
      <c r="AM9" s="10">
        <f>AL9</f>
        <v>185.06562726613487</v>
      </c>
      <c r="AN9" s="4" t="s">
        <v>216</v>
      </c>
      <c r="AO9" s="7" t="s">
        <v>189</v>
      </c>
      <c r="AP9" s="1" t="s">
        <v>251</v>
      </c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s="6" customFormat="1" ht="12.75" customHeight="1">
      <c r="A10" s="1" t="s">
        <v>167</v>
      </c>
      <c r="B10" s="4" t="s">
        <v>216</v>
      </c>
      <c r="C10" s="1" t="s">
        <v>168</v>
      </c>
      <c r="D10" s="1" t="s">
        <v>156</v>
      </c>
      <c r="E10" s="1" t="s">
        <v>169</v>
      </c>
      <c r="F10" s="1" t="s">
        <v>170</v>
      </c>
      <c r="G10" s="1" t="s">
        <v>114</v>
      </c>
      <c r="H10" s="1" t="s">
        <v>206</v>
      </c>
      <c r="I10" s="1" t="s">
        <v>206</v>
      </c>
      <c r="J10" s="1" t="s">
        <v>206</v>
      </c>
      <c r="K10" s="1">
        <v>6</v>
      </c>
      <c r="L10" s="1"/>
      <c r="M10" s="1">
        <v>25</v>
      </c>
      <c r="N10" s="1">
        <v>18</v>
      </c>
      <c r="O10" s="1">
        <f>SUM(H10:N10)</f>
        <v>49</v>
      </c>
      <c r="P10" s="9">
        <f>100*O10/112</f>
        <v>43.75</v>
      </c>
      <c r="Q10" s="1">
        <v>61</v>
      </c>
      <c r="R10" s="1">
        <v>49</v>
      </c>
      <c r="S10" s="1">
        <v>90</v>
      </c>
      <c r="T10" s="1">
        <v>88</v>
      </c>
      <c r="U10" s="9">
        <f>SUM(Q10:T10)/4</f>
        <v>72</v>
      </c>
      <c r="V10" s="1">
        <v>50</v>
      </c>
      <c r="W10" s="11">
        <v>50</v>
      </c>
      <c r="X10" s="11">
        <v>50</v>
      </c>
      <c r="Y10" s="11">
        <v>50</v>
      </c>
      <c r="Z10" s="14">
        <f>100*SUM(V10:Y10)/200</f>
        <v>100</v>
      </c>
      <c r="AA10" s="1" t="s">
        <v>206</v>
      </c>
      <c r="AB10" s="1">
        <v>46</v>
      </c>
      <c r="AC10" s="1">
        <v>28</v>
      </c>
      <c r="AD10" s="1">
        <v>48</v>
      </c>
      <c r="AE10" s="14">
        <f>100*SUM(AA10:AD10)/197</f>
        <v>61.92893401015228</v>
      </c>
      <c r="AF10" s="14"/>
      <c r="AG10" s="14"/>
      <c r="AH10" s="9">
        <v>43.75</v>
      </c>
      <c r="AI10" s="1">
        <v>72</v>
      </c>
      <c r="AJ10" s="14">
        <v>100</v>
      </c>
      <c r="AK10" s="14">
        <v>61.92893401015228</v>
      </c>
      <c r="AL10" s="10">
        <f>SUM(AH10:AK10)</f>
        <v>277.67893401015226</v>
      </c>
      <c r="AM10" s="10">
        <f>AL10-AH10</f>
        <v>233.92893401015226</v>
      </c>
      <c r="AN10" s="4" t="s">
        <v>216</v>
      </c>
      <c r="AO10" s="1" t="s">
        <v>167</v>
      </c>
      <c r="AP10" s="1" t="s">
        <v>251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s="6" customFormat="1" ht="12.75" customHeight="1">
      <c r="A11" s="7" t="s">
        <v>189</v>
      </c>
      <c r="B11" s="4" t="s">
        <v>217</v>
      </c>
      <c r="C11" s="15" t="s">
        <v>190</v>
      </c>
      <c r="D11" s="15" t="s">
        <v>191</v>
      </c>
      <c r="E11" s="15" t="s">
        <v>21</v>
      </c>
      <c r="F11" s="15" t="s">
        <v>192</v>
      </c>
      <c r="G11" s="16">
        <v>31</v>
      </c>
      <c r="H11" s="1">
        <v>22</v>
      </c>
      <c r="I11" s="1">
        <v>18</v>
      </c>
      <c r="J11" s="1">
        <v>8</v>
      </c>
      <c r="K11" s="13">
        <v>5</v>
      </c>
      <c r="L11" s="1">
        <v>7</v>
      </c>
      <c r="M11" s="1">
        <v>15</v>
      </c>
      <c r="N11" s="1">
        <v>15</v>
      </c>
      <c r="O11" s="1">
        <f>SUM(H11:N11)</f>
        <v>90</v>
      </c>
      <c r="P11" s="9">
        <f>100*O11/112</f>
        <v>80.35714285714286</v>
      </c>
      <c r="Q11" s="1">
        <v>40</v>
      </c>
      <c r="R11" s="1">
        <v>25</v>
      </c>
      <c r="S11" s="1">
        <v>6</v>
      </c>
      <c r="T11" s="1">
        <v>38</v>
      </c>
      <c r="U11" s="9">
        <f>SUM(Q11:T11)/4</f>
        <v>27.25</v>
      </c>
      <c r="V11" s="1">
        <v>5</v>
      </c>
      <c r="W11" s="11">
        <v>40</v>
      </c>
      <c r="X11" s="11">
        <v>45</v>
      </c>
      <c r="Y11" s="11">
        <v>40</v>
      </c>
      <c r="Z11" s="14">
        <f>100*SUM(V11:Y11)/200</f>
        <v>65</v>
      </c>
      <c r="AA11" s="1">
        <v>18</v>
      </c>
      <c r="AB11" s="1"/>
      <c r="AC11" s="1">
        <v>0</v>
      </c>
      <c r="AD11" s="1">
        <v>0</v>
      </c>
      <c r="AE11" s="14">
        <f>100*SUM(AA11:AD11)/197</f>
        <v>9.137055837563452</v>
      </c>
      <c r="AF11" s="14"/>
      <c r="AG11" s="14"/>
      <c r="AH11" s="9">
        <v>80.35714285714286</v>
      </c>
      <c r="AI11" s="1">
        <v>27.25</v>
      </c>
      <c r="AJ11" s="14">
        <v>65</v>
      </c>
      <c r="AK11" s="14">
        <v>9.137055837563452</v>
      </c>
      <c r="AL11" s="10">
        <f>SUM(AH11:AK11)</f>
        <v>181.7441986947063</v>
      </c>
      <c r="AM11" s="10">
        <f>AL11-AK11</f>
        <v>172.60714285714286</v>
      </c>
      <c r="AN11" s="4" t="s">
        <v>217</v>
      </c>
      <c r="AO11" s="7" t="s">
        <v>189</v>
      </c>
      <c r="AP11" s="1" t="s">
        <v>251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s="6" customFormat="1" ht="12.75" customHeight="1">
      <c r="A12" s="7" t="s">
        <v>189</v>
      </c>
      <c r="B12" s="4" t="s">
        <v>216</v>
      </c>
      <c r="C12" s="1" t="s">
        <v>56</v>
      </c>
      <c r="D12" s="1" t="s">
        <v>57</v>
      </c>
      <c r="E12" s="1" t="s">
        <v>58</v>
      </c>
      <c r="F12" s="1" t="s">
        <v>59</v>
      </c>
      <c r="G12" s="1">
        <v>1</v>
      </c>
      <c r="H12" s="1">
        <v>25</v>
      </c>
      <c r="I12" s="1">
        <v>18</v>
      </c>
      <c r="J12" s="1">
        <v>10</v>
      </c>
      <c r="K12" s="1">
        <v>4</v>
      </c>
      <c r="L12" s="1">
        <v>10</v>
      </c>
      <c r="M12" s="1">
        <v>25</v>
      </c>
      <c r="N12" s="1">
        <v>17</v>
      </c>
      <c r="O12" s="1">
        <f>SUM(H12:N12)</f>
        <v>109</v>
      </c>
      <c r="P12" s="9">
        <f>100*O12/112</f>
        <v>97.32142857142857</v>
      </c>
      <c r="Q12" s="1">
        <v>80</v>
      </c>
      <c r="R12" s="1">
        <v>70</v>
      </c>
      <c r="S12" s="1">
        <v>69</v>
      </c>
      <c r="T12" s="1">
        <v>67</v>
      </c>
      <c r="U12" s="9">
        <f>SUM(Q12:T12)/4</f>
        <v>71.5</v>
      </c>
      <c r="V12" s="1" t="s">
        <v>206</v>
      </c>
      <c r="W12" s="12" t="s">
        <v>206</v>
      </c>
      <c r="X12" s="11" t="s">
        <v>206</v>
      </c>
      <c r="Y12" s="11" t="s">
        <v>206</v>
      </c>
      <c r="Z12" s="14">
        <f>100*SUM(V12:Y12)/200</f>
        <v>0</v>
      </c>
      <c r="AA12" s="1">
        <v>31</v>
      </c>
      <c r="AB12" s="1">
        <v>38</v>
      </c>
      <c r="AC12" s="1">
        <v>26</v>
      </c>
      <c r="AD12" s="1">
        <v>39</v>
      </c>
      <c r="AE12" s="14">
        <f>100*SUM(AA12:AD12)/197</f>
        <v>68.02030456852792</v>
      </c>
      <c r="AF12" s="14"/>
      <c r="AG12" s="14"/>
      <c r="AH12" s="9">
        <v>97.32142857142857</v>
      </c>
      <c r="AI12" s="1">
        <v>71.5</v>
      </c>
      <c r="AJ12" s="14">
        <v>0</v>
      </c>
      <c r="AK12" s="14">
        <v>68.02030456852792</v>
      </c>
      <c r="AL12" s="10">
        <f>SUM(AH12:AK12)</f>
        <v>236.8417331399565</v>
      </c>
      <c r="AM12" s="10">
        <f>AL12</f>
        <v>236.8417331399565</v>
      </c>
      <c r="AN12" s="4" t="s">
        <v>216</v>
      </c>
      <c r="AO12" s="7" t="s">
        <v>189</v>
      </c>
      <c r="AP12" s="1" t="s">
        <v>251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B12" s="2"/>
    </row>
    <row r="13" spans="1:80" s="6" customFormat="1" ht="12.75" customHeight="1">
      <c r="A13" s="1" t="s">
        <v>221</v>
      </c>
      <c r="B13" s="4" t="s">
        <v>216</v>
      </c>
      <c r="C13" s="1" t="s">
        <v>219</v>
      </c>
      <c r="D13" s="1" t="s">
        <v>191</v>
      </c>
      <c r="E13" s="1" t="s">
        <v>21</v>
      </c>
      <c r="F13" s="1" t="s">
        <v>220</v>
      </c>
      <c r="G13" s="1">
        <v>101</v>
      </c>
      <c r="H13" s="1"/>
      <c r="I13" s="1"/>
      <c r="J13" s="1"/>
      <c r="K13" s="1">
        <v>4</v>
      </c>
      <c r="L13" s="1">
        <v>9</v>
      </c>
      <c r="M13" s="1">
        <v>24</v>
      </c>
      <c r="N13" s="1">
        <v>18</v>
      </c>
      <c r="O13" s="1">
        <f>SUM(H13:N13)</f>
        <v>55</v>
      </c>
      <c r="P13" s="9">
        <f>100*O13/59</f>
        <v>93.22033898305085</v>
      </c>
      <c r="Q13" s="1"/>
      <c r="R13" s="1"/>
      <c r="S13" s="1" t="s">
        <v>206</v>
      </c>
      <c r="T13" s="1" t="s">
        <v>206</v>
      </c>
      <c r="U13" s="9">
        <f>SUM(Q13:T13)/4</f>
        <v>0</v>
      </c>
      <c r="V13" s="1"/>
      <c r="W13" s="1"/>
      <c r="X13" s="11">
        <v>45</v>
      </c>
      <c r="Y13" s="11">
        <v>50</v>
      </c>
      <c r="Z13" s="14">
        <f>100*SUM(V13:Y13)/100</f>
        <v>95</v>
      </c>
      <c r="AA13" s="1"/>
      <c r="AB13" s="1">
        <v>30</v>
      </c>
      <c r="AC13" s="1">
        <v>20</v>
      </c>
      <c r="AD13" s="1">
        <v>7</v>
      </c>
      <c r="AE13" s="14">
        <f>100*SUM(AA13:AD13)/152</f>
        <v>37.5</v>
      </c>
      <c r="AF13" s="14"/>
      <c r="AG13" s="14"/>
      <c r="AH13" s="9">
        <v>93.22033898305085</v>
      </c>
      <c r="AI13" s="1">
        <v>0</v>
      </c>
      <c r="AJ13" s="14">
        <v>95</v>
      </c>
      <c r="AK13" s="14">
        <v>37.5</v>
      </c>
      <c r="AL13" s="10">
        <f>SUM(AH13:AK13)</f>
        <v>225.72033898305085</v>
      </c>
      <c r="AM13" s="10">
        <f>AL13</f>
        <v>225.72033898305085</v>
      </c>
      <c r="AN13" s="4" t="s">
        <v>216</v>
      </c>
      <c r="AO13" s="1" t="s">
        <v>221</v>
      </c>
      <c r="AP13" s="1" t="s">
        <v>251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s="6" customFormat="1" ht="12.75" customHeight="1">
      <c r="A14" s="7" t="s">
        <v>189</v>
      </c>
      <c r="B14" s="4" t="s">
        <v>216</v>
      </c>
      <c r="C14" s="1" t="s">
        <v>161</v>
      </c>
      <c r="D14" s="1" t="s">
        <v>80</v>
      </c>
      <c r="E14" s="1" t="s">
        <v>81</v>
      </c>
      <c r="F14" s="1" t="s">
        <v>22</v>
      </c>
      <c r="G14" s="1" t="s">
        <v>162</v>
      </c>
      <c r="H14" s="1">
        <v>25</v>
      </c>
      <c r="I14" s="1">
        <v>18</v>
      </c>
      <c r="J14" s="1">
        <v>10</v>
      </c>
      <c r="K14" s="1">
        <v>4</v>
      </c>
      <c r="L14" s="1">
        <v>10</v>
      </c>
      <c r="M14" s="1">
        <v>23</v>
      </c>
      <c r="N14" s="1">
        <v>18</v>
      </c>
      <c r="O14" s="1">
        <f>SUM(H14:N14)</f>
        <v>108</v>
      </c>
      <c r="P14" s="9">
        <f>100*O14/112</f>
        <v>96.42857142857143</v>
      </c>
      <c r="Q14" s="1">
        <v>63</v>
      </c>
      <c r="R14" s="1">
        <v>35</v>
      </c>
      <c r="S14" s="1" t="s">
        <v>206</v>
      </c>
      <c r="T14" s="1" t="s">
        <v>206</v>
      </c>
      <c r="U14" s="9">
        <f>SUM(Q14:T14)/4</f>
        <v>24.5</v>
      </c>
      <c r="V14" s="1">
        <v>50</v>
      </c>
      <c r="W14" s="11">
        <v>40</v>
      </c>
      <c r="X14" s="11">
        <v>45</v>
      </c>
      <c r="Y14" s="11">
        <v>50</v>
      </c>
      <c r="Z14" s="14">
        <f>100*SUM(V14:Y14)/200</f>
        <v>92.5</v>
      </c>
      <c r="AA14" s="1">
        <v>41.5</v>
      </c>
      <c r="AB14" s="1">
        <v>28</v>
      </c>
      <c r="AC14" s="1">
        <v>19</v>
      </c>
      <c r="AD14" s="1">
        <v>43</v>
      </c>
      <c r="AE14" s="14">
        <f>100*SUM(AA14:AD14)/197</f>
        <v>66.751269035533</v>
      </c>
      <c r="AF14" s="14"/>
      <c r="AG14" s="14"/>
      <c r="AH14" s="9">
        <v>96.42857142857143</v>
      </c>
      <c r="AI14" s="1">
        <v>24.5</v>
      </c>
      <c r="AJ14" s="14">
        <v>92.5</v>
      </c>
      <c r="AK14" s="14">
        <v>66.751269035533</v>
      </c>
      <c r="AL14" s="10">
        <f>SUM(AH14:AK14)</f>
        <v>280.1798404641045</v>
      </c>
      <c r="AM14" s="10">
        <f>AL14-AI14</f>
        <v>255.67984046410447</v>
      </c>
      <c r="AN14" s="4" t="s">
        <v>216</v>
      </c>
      <c r="AO14" s="7" t="s">
        <v>189</v>
      </c>
      <c r="AP14" s="1" t="s">
        <v>251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B14" s="2"/>
    </row>
    <row r="15" spans="1:80" s="6" customFormat="1" ht="12.75" customHeight="1">
      <c r="A15" s="1" t="s">
        <v>167</v>
      </c>
      <c r="B15" s="4" t="s">
        <v>216</v>
      </c>
      <c r="C15" s="1" t="s">
        <v>36</v>
      </c>
      <c r="D15" s="1" t="s">
        <v>37</v>
      </c>
      <c r="E15" s="1" t="s">
        <v>21</v>
      </c>
      <c r="F15" s="1" t="s">
        <v>38</v>
      </c>
      <c r="G15" s="1">
        <v>1</v>
      </c>
      <c r="H15" s="1">
        <v>25</v>
      </c>
      <c r="I15" s="1">
        <v>18</v>
      </c>
      <c r="J15" s="1">
        <v>6</v>
      </c>
      <c r="K15" s="1">
        <v>6</v>
      </c>
      <c r="L15" s="1">
        <v>6</v>
      </c>
      <c r="M15" s="1">
        <v>24</v>
      </c>
      <c r="N15" s="1"/>
      <c r="O15" s="1">
        <f>SUM(H15:N15)</f>
        <v>85</v>
      </c>
      <c r="P15" s="9">
        <f>100*O15/112</f>
        <v>75.89285714285714</v>
      </c>
      <c r="Q15" s="1" t="s">
        <v>206</v>
      </c>
      <c r="R15" s="1"/>
      <c r="S15" s="1" t="s">
        <v>206</v>
      </c>
      <c r="T15" s="1" t="s">
        <v>206</v>
      </c>
      <c r="U15" s="9">
        <f>SUM(Q15:T15)/4</f>
        <v>0</v>
      </c>
      <c r="V15" s="1">
        <v>50</v>
      </c>
      <c r="W15" s="11">
        <v>50</v>
      </c>
      <c r="X15" s="11">
        <v>50</v>
      </c>
      <c r="Y15" s="11">
        <v>50</v>
      </c>
      <c r="Z15" s="14">
        <f>100*SUM(V15:Y15)/200</f>
        <v>100</v>
      </c>
      <c r="AA15" s="1">
        <v>36</v>
      </c>
      <c r="AB15" s="1"/>
      <c r="AC15" s="1">
        <v>0</v>
      </c>
      <c r="AD15" s="1">
        <v>0</v>
      </c>
      <c r="AE15" s="14">
        <f>100*SUM(AA15:AD15)/197</f>
        <v>18.274111675126903</v>
      </c>
      <c r="AF15" s="14"/>
      <c r="AG15" s="14"/>
      <c r="AH15" s="9">
        <v>75.89285714285714</v>
      </c>
      <c r="AI15" s="1">
        <v>0</v>
      </c>
      <c r="AJ15" s="14">
        <v>100</v>
      </c>
      <c r="AK15" s="14">
        <v>18.274111675126903</v>
      </c>
      <c r="AL15" s="10">
        <f>SUM(AH15:AK15)</f>
        <v>194.16696881798404</v>
      </c>
      <c r="AM15" s="10">
        <f>AL15</f>
        <v>194.16696881798404</v>
      </c>
      <c r="AN15" s="4" t="s">
        <v>216</v>
      </c>
      <c r="AO15" s="1" t="s">
        <v>167</v>
      </c>
      <c r="AP15" s="1" t="s">
        <v>251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6" customFormat="1" ht="12.75" customHeight="1">
      <c r="A16" s="7" t="s">
        <v>189</v>
      </c>
      <c r="B16" s="4" t="s">
        <v>216</v>
      </c>
      <c r="C16" s="1" t="s">
        <v>135</v>
      </c>
      <c r="D16" s="1" t="s">
        <v>136</v>
      </c>
      <c r="E16" s="1" t="s">
        <v>95</v>
      </c>
      <c r="F16" s="1" t="s">
        <v>137</v>
      </c>
      <c r="G16" s="1" t="s">
        <v>138</v>
      </c>
      <c r="H16" s="1">
        <v>21</v>
      </c>
      <c r="I16" s="1">
        <v>15</v>
      </c>
      <c r="J16" s="1">
        <v>10</v>
      </c>
      <c r="K16" s="1">
        <v>6</v>
      </c>
      <c r="L16" s="1">
        <v>9</v>
      </c>
      <c r="M16" s="1">
        <v>25</v>
      </c>
      <c r="N16" s="1">
        <v>18</v>
      </c>
      <c r="O16" s="1">
        <f>SUM(H16:N16)</f>
        <v>104</v>
      </c>
      <c r="P16" s="9">
        <f>100*O16/112</f>
        <v>92.85714285714286</v>
      </c>
      <c r="Q16" s="1">
        <v>71</v>
      </c>
      <c r="R16" s="1">
        <v>53</v>
      </c>
      <c r="S16" s="1">
        <v>48</v>
      </c>
      <c r="T16" s="1">
        <v>62</v>
      </c>
      <c r="U16" s="9">
        <f>SUM(Q16:T16)/4</f>
        <v>58.5</v>
      </c>
      <c r="V16" s="1">
        <v>50</v>
      </c>
      <c r="W16" s="11">
        <v>40</v>
      </c>
      <c r="X16" s="11">
        <v>50</v>
      </c>
      <c r="Y16" s="11">
        <v>50</v>
      </c>
      <c r="Z16" s="14">
        <f>100*SUM(V16:Y16)/200</f>
        <v>95</v>
      </c>
      <c r="AA16" s="1">
        <v>19</v>
      </c>
      <c r="AB16" s="1">
        <v>35</v>
      </c>
      <c r="AC16" s="1">
        <v>0</v>
      </c>
      <c r="AD16" s="1">
        <v>39</v>
      </c>
      <c r="AE16" s="14">
        <f>100*SUM(AA16:AD16)/197</f>
        <v>47.20812182741117</v>
      </c>
      <c r="AF16" s="14"/>
      <c r="AG16" s="14"/>
      <c r="AH16" s="9">
        <v>92.85714285714286</v>
      </c>
      <c r="AI16" s="1">
        <v>58.5</v>
      </c>
      <c r="AJ16" s="14">
        <v>95</v>
      </c>
      <c r="AK16" s="14">
        <v>47.20812182741117</v>
      </c>
      <c r="AL16" s="10">
        <f>SUM(AH16:AK16)</f>
        <v>293.56526468455405</v>
      </c>
      <c r="AM16" s="10">
        <f>AL16-AK16</f>
        <v>246.3571428571429</v>
      </c>
      <c r="AN16" s="4" t="s">
        <v>216</v>
      </c>
      <c r="AO16" s="7" t="s">
        <v>189</v>
      </c>
      <c r="AP16" s="1" t="s">
        <v>251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s="6" customFormat="1" ht="12.75" customHeight="1">
      <c r="A17" s="7" t="s">
        <v>189</v>
      </c>
      <c r="B17" s="4" t="s">
        <v>216</v>
      </c>
      <c r="C17" s="1" t="s">
        <v>163</v>
      </c>
      <c r="D17" s="1" t="s">
        <v>145</v>
      </c>
      <c r="E17" s="1" t="s">
        <v>77</v>
      </c>
      <c r="F17" s="1" t="s">
        <v>133</v>
      </c>
      <c r="G17" s="1">
        <v>200</v>
      </c>
      <c r="H17" s="1">
        <v>25</v>
      </c>
      <c r="I17" s="1">
        <v>18</v>
      </c>
      <c r="J17" s="1" t="s">
        <v>206</v>
      </c>
      <c r="K17" s="1">
        <v>6</v>
      </c>
      <c r="L17" s="1">
        <v>10</v>
      </c>
      <c r="M17" s="1">
        <v>19</v>
      </c>
      <c r="N17" s="1">
        <v>15</v>
      </c>
      <c r="O17" s="1">
        <f>SUM(H17:N17)</f>
        <v>93</v>
      </c>
      <c r="P17" s="9">
        <f>100*O17/112</f>
        <v>83.03571428571429</v>
      </c>
      <c r="Q17" s="1" t="s">
        <v>207</v>
      </c>
      <c r="R17" s="1"/>
      <c r="S17" s="1" t="s">
        <v>206</v>
      </c>
      <c r="T17" s="1" t="s">
        <v>206</v>
      </c>
      <c r="U17" s="9">
        <f>SUM(Q17:T17)/4</f>
        <v>0</v>
      </c>
      <c r="V17" s="1">
        <v>50</v>
      </c>
      <c r="W17" s="11">
        <v>40</v>
      </c>
      <c r="X17" s="11">
        <v>40</v>
      </c>
      <c r="Y17" s="11">
        <v>50</v>
      </c>
      <c r="Z17" s="14">
        <f>100*SUM(V17:Y17)/200</f>
        <v>90</v>
      </c>
      <c r="AA17" s="1">
        <v>32</v>
      </c>
      <c r="AB17" s="1">
        <v>24</v>
      </c>
      <c r="AC17" s="1">
        <v>24</v>
      </c>
      <c r="AD17" s="1">
        <v>48</v>
      </c>
      <c r="AE17" s="14">
        <f>100*SUM(AA17:AD17)/197</f>
        <v>64.9746192893401</v>
      </c>
      <c r="AF17" s="14"/>
      <c r="AG17" s="14"/>
      <c r="AH17" s="9">
        <v>83.03571428571429</v>
      </c>
      <c r="AI17" s="1">
        <v>0</v>
      </c>
      <c r="AJ17" s="14">
        <v>90</v>
      </c>
      <c r="AK17" s="14">
        <v>64.9746192893401</v>
      </c>
      <c r="AL17" s="10">
        <f>SUM(AH17:AK17)</f>
        <v>238.01033357505437</v>
      </c>
      <c r="AM17" s="10">
        <f>AL17</f>
        <v>238.01033357505437</v>
      </c>
      <c r="AN17" s="4" t="s">
        <v>216</v>
      </c>
      <c r="AO17" s="7" t="s">
        <v>189</v>
      </c>
      <c r="AP17" s="1" t="s">
        <v>251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s="6" customFormat="1" ht="12.75" customHeight="1">
      <c r="A18" s="7" t="s">
        <v>189</v>
      </c>
      <c r="B18" s="4" t="s">
        <v>216</v>
      </c>
      <c r="C18" s="1" t="s">
        <v>125</v>
      </c>
      <c r="D18" s="1" t="s">
        <v>124</v>
      </c>
      <c r="E18" s="1" t="s">
        <v>104</v>
      </c>
      <c r="F18" s="1" t="s">
        <v>116</v>
      </c>
      <c r="G18" s="1" t="s">
        <v>126</v>
      </c>
      <c r="H18" s="1">
        <v>21</v>
      </c>
      <c r="I18" s="1">
        <v>12</v>
      </c>
      <c r="J18" s="1">
        <v>3</v>
      </c>
      <c r="K18" s="1">
        <v>4</v>
      </c>
      <c r="L18" s="1">
        <v>9</v>
      </c>
      <c r="M18" s="1">
        <v>23</v>
      </c>
      <c r="N18" s="1">
        <v>18</v>
      </c>
      <c r="O18" s="1">
        <f>SUM(H18:N18)</f>
        <v>90</v>
      </c>
      <c r="P18" s="9">
        <f>100*O18/112</f>
        <v>80.35714285714286</v>
      </c>
      <c r="Q18" s="1">
        <v>52</v>
      </c>
      <c r="R18" s="1">
        <v>57</v>
      </c>
      <c r="S18" s="1">
        <v>83</v>
      </c>
      <c r="T18" s="1">
        <v>82</v>
      </c>
      <c r="U18" s="9">
        <f>SUM(Q18:T18)/4</f>
        <v>68.5</v>
      </c>
      <c r="V18" s="1">
        <v>0</v>
      </c>
      <c r="W18" s="11">
        <v>40</v>
      </c>
      <c r="X18" s="11">
        <v>35</v>
      </c>
      <c r="Y18" s="11">
        <v>45</v>
      </c>
      <c r="Z18" s="14">
        <f>100*SUM(V18:Y18)/200</f>
        <v>60</v>
      </c>
      <c r="AA18" s="1" t="s">
        <v>206</v>
      </c>
      <c r="AB18" s="1"/>
      <c r="AC18" s="1">
        <v>0</v>
      </c>
      <c r="AD18" s="1">
        <v>0</v>
      </c>
      <c r="AE18" s="14">
        <f>100*SUM(AA18:AD18)/197</f>
        <v>0</v>
      </c>
      <c r="AF18" s="14"/>
      <c r="AG18" s="14"/>
      <c r="AH18" s="9">
        <v>80.35714285714286</v>
      </c>
      <c r="AI18" s="1">
        <v>68.5</v>
      </c>
      <c r="AJ18" s="14">
        <v>60</v>
      </c>
      <c r="AK18" s="14">
        <v>0</v>
      </c>
      <c r="AL18" s="10">
        <f>SUM(AH18:AK18)</f>
        <v>208.85714285714286</v>
      </c>
      <c r="AM18" s="10">
        <f>AL18</f>
        <v>208.85714285714286</v>
      </c>
      <c r="AN18" s="4" t="s">
        <v>216</v>
      </c>
      <c r="AO18" s="7" t="s">
        <v>189</v>
      </c>
      <c r="AP18" s="1" t="s">
        <v>251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W18" s="2"/>
      <c r="BX18" s="2"/>
      <c r="BY18" s="2"/>
      <c r="BZ18" s="2"/>
      <c r="CA18" s="2"/>
      <c r="CB18" s="2"/>
    </row>
    <row r="19" spans="1:83" s="6" customFormat="1" ht="12.75" customHeight="1">
      <c r="A19" s="7" t="s">
        <v>189</v>
      </c>
      <c r="B19" s="4" t="s">
        <v>217</v>
      </c>
      <c r="C19" s="1" t="s">
        <v>84</v>
      </c>
      <c r="D19" s="1" t="s">
        <v>85</v>
      </c>
      <c r="E19" s="1" t="s">
        <v>86</v>
      </c>
      <c r="F19" s="1" t="s">
        <v>87</v>
      </c>
      <c r="G19" s="1">
        <v>9</v>
      </c>
      <c r="H19" s="1" t="s">
        <v>206</v>
      </c>
      <c r="I19" s="1">
        <v>8</v>
      </c>
      <c r="J19" s="1">
        <v>1</v>
      </c>
      <c r="K19" s="1">
        <v>4</v>
      </c>
      <c r="L19" s="1"/>
      <c r="M19" s="1"/>
      <c r="N19" s="1">
        <v>15</v>
      </c>
      <c r="O19" s="1">
        <f>SUM(H19:N19)</f>
        <v>28</v>
      </c>
      <c r="P19" s="9">
        <f>100*O19/112</f>
        <v>25</v>
      </c>
      <c r="Q19" s="1">
        <v>16</v>
      </c>
      <c r="R19" s="1">
        <v>36</v>
      </c>
      <c r="S19" s="1" t="s">
        <v>206</v>
      </c>
      <c r="T19" s="1" t="s">
        <v>206</v>
      </c>
      <c r="U19" s="9">
        <f>SUM(Q19:T19)/4</f>
        <v>13</v>
      </c>
      <c r="V19" s="1">
        <v>40</v>
      </c>
      <c r="W19" s="11">
        <v>35</v>
      </c>
      <c r="X19" s="11">
        <v>45</v>
      </c>
      <c r="Y19" s="11">
        <v>40</v>
      </c>
      <c r="Z19" s="14">
        <f>100*SUM(V19:Y19)/200</f>
        <v>80</v>
      </c>
      <c r="AA19" s="1">
        <v>14</v>
      </c>
      <c r="AB19" s="1"/>
      <c r="AC19" s="1">
        <v>0</v>
      </c>
      <c r="AD19" s="1">
        <v>0</v>
      </c>
      <c r="AE19" s="14">
        <f>100*SUM(AA19:AD19)/197</f>
        <v>7.106598984771574</v>
      </c>
      <c r="AF19" s="14"/>
      <c r="AG19" s="14"/>
      <c r="AH19" s="9">
        <v>25</v>
      </c>
      <c r="AI19" s="1">
        <v>13</v>
      </c>
      <c r="AJ19" s="14">
        <v>80</v>
      </c>
      <c r="AK19" s="14">
        <v>7.106598984771574</v>
      </c>
      <c r="AL19" s="10">
        <f>SUM(AH19:AK19)</f>
        <v>125.10659898477158</v>
      </c>
      <c r="AM19" s="10">
        <f>AL19-AK19</f>
        <v>118</v>
      </c>
      <c r="AN19" s="4" t="s">
        <v>217</v>
      </c>
      <c r="AO19" s="7" t="s">
        <v>189</v>
      </c>
      <c r="AP19" s="1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0" s="6" customFormat="1" ht="12.75" customHeight="1">
      <c r="A20" s="7" t="s">
        <v>189</v>
      </c>
      <c r="B20" s="4" t="s">
        <v>216</v>
      </c>
      <c r="C20" s="1" t="s">
        <v>98</v>
      </c>
      <c r="D20" s="1" t="s">
        <v>99</v>
      </c>
      <c r="E20" s="1" t="s">
        <v>100</v>
      </c>
      <c r="F20" s="1" t="s">
        <v>101</v>
      </c>
      <c r="G20" s="1">
        <v>7</v>
      </c>
      <c r="H20" s="1" t="s">
        <v>206</v>
      </c>
      <c r="I20" s="1">
        <v>17</v>
      </c>
      <c r="J20" s="1">
        <v>6</v>
      </c>
      <c r="K20" s="1">
        <v>6</v>
      </c>
      <c r="L20" s="1">
        <v>3</v>
      </c>
      <c r="M20" s="1">
        <v>22</v>
      </c>
      <c r="N20" s="1">
        <v>14</v>
      </c>
      <c r="O20" s="1">
        <f>SUM(H20:N20)</f>
        <v>68</v>
      </c>
      <c r="P20" s="9">
        <f>100*O20/112</f>
        <v>60.714285714285715</v>
      </c>
      <c r="Q20" s="1" t="s">
        <v>206</v>
      </c>
      <c r="R20" s="1"/>
      <c r="S20" s="1" t="s">
        <v>206</v>
      </c>
      <c r="T20" s="1" t="s">
        <v>206</v>
      </c>
      <c r="U20" s="9">
        <f>SUM(Q20:T20)/4</f>
        <v>0</v>
      </c>
      <c r="V20" s="1">
        <v>50</v>
      </c>
      <c r="W20" s="11">
        <v>35</v>
      </c>
      <c r="X20" s="11">
        <v>50</v>
      </c>
      <c r="Y20" s="11">
        <v>50</v>
      </c>
      <c r="Z20" s="14">
        <f>100*SUM(V20:Y20)/200</f>
        <v>92.5</v>
      </c>
      <c r="AA20" s="1">
        <v>12</v>
      </c>
      <c r="AB20" s="1">
        <v>11</v>
      </c>
      <c r="AC20" s="1">
        <v>29</v>
      </c>
      <c r="AD20" s="1">
        <v>33</v>
      </c>
      <c r="AE20" s="14">
        <f>100*SUM(AA20:AD20)/197</f>
        <v>43.14720812182741</v>
      </c>
      <c r="AF20" s="14"/>
      <c r="AG20" s="14"/>
      <c r="AH20" s="9">
        <v>60.714285714285715</v>
      </c>
      <c r="AI20" s="1">
        <v>0</v>
      </c>
      <c r="AJ20" s="14">
        <v>92.5</v>
      </c>
      <c r="AK20" s="14">
        <v>43.14720812182741</v>
      </c>
      <c r="AL20" s="10">
        <f>SUM(AH20:AK20)</f>
        <v>196.36149383611314</v>
      </c>
      <c r="AM20" s="10">
        <f>AL20</f>
        <v>196.36149383611314</v>
      </c>
      <c r="AN20" s="4" t="s">
        <v>216</v>
      </c>
      <c r="AO20" s="7" t="s">
        <v>189</v>
      </c>
      <c r="AP20" s="1" t="s">
        <v>251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79" s="6" customFormat="1" ht="12.75" customHeight="1">
      <c r="A21" s="1" t="s">
        <v>167</v>
      </c>
      <c r="B21" s="4" t="s">
        <v>216</v>
      </c>
      <c r="C21" s="1" t="s">
        <v>171</v>
      </c>
      <c r="D21" s="1" t="s">
        <v>88</v>
      </c>
      <c r="E21" s="1" t="s">
        <v>172</v>
      </c>
      <c r="F21" s="1" t="s">
        <v>92</v>
      </c>
      <c r="G21" s="1">
        <v>93</v>
      </c>
      <c r="H21" s="1">
        <v>25</v>
      </c>
      <c r="I21" s="1">
        <v>18</v>
      </c>
      <c r="J21" s="1">
        <v>10</v>
      </c>
      <c r="K21" s="1">
        <v>6</v>
      </c>
      <c r="L21" s="1">
        <v>9</v>
      </c>
      <c r="M21" s="1">
        <v>23</v>
      </c>
      <c r="N21" s="1">
        <v>16</v>
      </c>
      <c r="O21" s="1">
        <f>SUM(H21:N21)</f>
        <v>107</v>
      </c>
      <c r="P21" s="9">
        <f>100*O21/112</f>
        <v>95.53571428571429</v>
      </c>
      <c r="Q21" s="1">
        <v>21</v>
      </c>
      <c r="R21" s="1">
        <v>43</v>
      </c>
      <c r="S21" s="1" t="s">
        <v>206</v>
      </c>
      <c r="T21" s="1" t="s">
        <v>206</v>
      </c>
      <c r="U21" s="9">
        <f>SUM(Q21:T21)/4</f>
        <v>16</v>
      </c>
      <c r="V21" s="1">
        <v>40</v>
      </c>
      <c r="W21" s="11">
        <v>40</v>
      </c>
      <c r="X21" s="11">
        <v>50</v>
      </c>
      <c r="Y21" s="11">
        <v>15</v>
      </c>
      <c r="Z21" s="14">
        <f>100*SUM(V21:Y21)/200</f>
        <v>72.5</v>
      </c>
      <c r="AA21" s="1">
        <v>40</v>
      </c>
      <c r="AB21" s="1">
        <v>37</v>
      </c>
      <c r="AC21" s="1">
        <v>19</v>
      </c>
      <c r="AD21" s="1">
        <v>27</v>
      </c>
      <c r="AE21" s="14">
        <f>100*SUM(AA21:AD21)/197</f>
        <v>62.43654822335025</v>
      </c>
      <c r="AF21" s="14"/>
      <c r="AG21" s="14"/>
      <c r="AH21" s="9">
        <v>95.53571428571429</v>
      </c>
      <c r="AI21" s="1">
        <v>16</v>
      </c>
      <c r="AJ21" s="14">
        <v>72.5</v>
      </c>
      <c r="AK21" s="14">
        <v>62.43654822335025</v>
      </c>
      <c r="AL21" s="10">
        <f>SUM(AH21:AK21)</f>
        <v>246.47226250906454</v>
      </c>
      <c r="AM21" s="10">
        <f>AL21-AI21</f>
        <v>230.47226250906454</v>
      </c>
      <c r="AN21" s="4" t="s">
        <v>216</v>
      </c>
      <c r="AO21" s="1" t="s">
        <v>167</v>
      </c>
      <c r="AP21" s="1" t="s">
        <v>251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83" ht="25.5">
      <c r="A22" s="7" t="s">
        <v>189</v>
      </c>
      <c r="B22" s="4" t="s">
        <v>216</v>
      </c>
      <c r="C22" s="1" t="s">
        <v>127</v>
      </c>
      <c r="D22" s="1" t="s">
        <v>94</v>
      </c>
      <c r="E22" s="1" t="s">
        <v>128</v>
      </c>
      <c r="F22" s="1" t="s">
        <v>129</v>
      </c>
      <c r="G22" s="1" t="s">
        <v>130</v>
      </c>
      <c r="H22" s="1" t="s">
        <v>206</v>
      </c>
      <c r="I22" s="1">
        <v>18</v>
      </c>
      <c r="J22" s="1">
        <v>9</v>
      </c>
      <c r="K22" s="1">
        <v>4</v>
      </c>
      <c r="L22" s="1">
        <v>9</v>
      </c>
      <c r="M22" s="1">
        <v>23</v>
      </c>
      <c r="N22" s="1">
        <v>18</v>
      </c>
      <c r="O22" s="1">
        <f>SUM(H22:N22)</f>
        <v>81</v>
      </c>
      <c r="P22" s="9">
        <f>100*O22/112</f>
        <v>72.32142857142857</v>
      </c>
      <c r="Q22" s="1">
        <v>42</v>
      </c>
      <c r="R22" s="1">
        <v>35</v>
      </c>
      <c r="S22" s="1">
        <v>57</v>
      </c>
      <c r="T22" s="1">
        <v>90</v>
      </c>
      <c r="U22" s="9">
        <f>SUM(Q22:T22)/4</f>
        <v>56</v>
      </c>
      <c r="V22" s="1">
        <v>15</v>
      </c>
      <c r="W22" s="11">
        <v>40</v>
      </c>
      <c r="X22" s="11">
        <v>45</v>
      </c>
      <c r="Y22" s="11">
        <v>35</v>
      </c>
      <c r="Z22" s="14">
        <f>100*SUM(V22:Y22)/200</f>
        <v>67.5</v>
      </c>
      <c r="AA22" s="1">
        <v>42.5</v>
      </c>
      <c r="AB22" s="1">
        <v>15</v>
      </c>
      <c r="AC22" s="1">
        <v>17</v>
      </c>
      <c r="AD22" s="1">
        <v>19</v>
      </c>
      <c r="AE22" s="14">
        <f>100*SUM(AA22:AD22)/197</f>
        <v>47.46192893401015</v>
      </c>
      <c r="AF22" s="14"/>
      <c r="AG22" s="14"/>
      <c r="AH22" s="9">
        <v>72.32142857142857</v>
      </c>
      <c r="AI22" s="1">
        <v>56</v>
      </c>
      <c r="AJ22" s="14">
        <v>67.5</v>
      </c>
      <c r="AK22" s="14">
        <v>47.46192893401015</v>
      </c>
      <c r="AL22" s="10">
        <f>SUM(AH22:AK22)</f>
        <v>243.28335750543872</v>
      </c>
      <c r="AM22" s="10">
        <f>AL22-AK22</f>
        <v>195.82142857142856</v>
      </c>
      <c r="AN22" s="4" t="s">
        <v>216</v>
      </c>
      <c r="AO22" s="7" t="s">
        <v>189</v>
      </c>
      <c r="AP22" s="1" t="s">
        <v>251</v>
      </c>
      <c r="CA22" s="6"/>
      <c r="CC22" s="6"/>
      <c r="CD22" s="6"/>
      <c r="CE22" s="6"/>
    </row>
    <row r="23" spans="1:83" ht="25.5">
      <c r="A23" s="1" t="s">
        <v>205</v>
      </c>
      <c r="B23" s="4" t="s">
        <v>216</v>
      </c>
      <c r="C23" s="1" t="s">
        <v>199</v>
      </c>
      <c r="D23" s="1" t="s">
        <v>200</v>
      </c>
      <c r="E23" s="1" t="s">
        <v>9</v>
      </c>
      <c r="F23" s="1" t="s">
        <v>201</v>
      </c>
      <c r="G23" s="1" t="s">
        <v>202</v>
      </c>
      <c r="H23" s="1"/>
      <c r="I23" s="1"/>
      <c r="J23" s="1">
        <v>9</v>
      </c>
      <c r="K23" s="1">
        <v>6</v>
      </c>
      <c r="L23" s="1">
        <v>9</v>
      </c>
      <c r="M23" s="1">
        <v>20</v>
      </c>
      <c r="N23" s="1">
        <v>17</v>
      </c>
      <c r="O23" s="1">
        <f>SUM(H23:N23)</f>
        <v>61</v>
      </c>
      <c r="P23" s="9">
        <f>100*O23/69</f>
        <v>88.40579710144928</v>
      </c>
      <c r="Q23" s="1">
        <v>74</v>
      </c>
      <c r="R23" s="1">
        <v>55</v>
      </c>
      <c r="S23" s="1">
        <v>69</v>
      </c>
      <c r="T23" s="1">
        <v>61</v>
      </c>
      <c r="U23" s="9">
        <f>SUM(Q23:T23)/4</f>
        <v>64.75</v>
      </c>
      <c r="V23" s="1"/>
      <c r="W23" s="12" t="s">
        <v>206</v>
      </c>
      <c r="X23" s="11" t="s">
        <v>206</v>
      </c>
      <c r="Y23" s="11" t="s">
        <v>206</v>
      </c>
      <c r="Z23" s="14">
        <f>100*SUM(V23:Y23)/200</f>
        <v>0</v>
      </c>
      <c r="AA23" s="1">
        <v>39</v>
      </c>
      <c r="AB23" s="1">
        <v>43</v>
      </c>
      <c r="AC23" s="1">
        <v>25</v>
      </c>
      <c r="AD23" s="1">
        <v>30</v>
      </c>
      <c r="AE23" s="14">
        <f>100*SUM(AA23:AD23)/197</f>
        <v>69.54314720812182</v>
      </c>
      <c r="AF23" s="14"/>
      <c r="AG23" s="14"/>
      <c r="AH23" s="9">
        <v>88.40579710144928</v>
      </c>
      <c r="AI23" s="1">
        <v>64.75</v>
      </c>
      <c r="AJ23" s="14">
        <v>0</v>
      </c>
      <c r="AK23" s="14">
        <v>69.54314720812182</v>
      </c>
      <c r="AL23" s="10">
        <f>SUM(AH23:AK23)</f>
        <v>222.69894430957112</v>
      </c>
      <c r="AM23" s="10">
        <f>AL23</f>
        <v>222.69894430957112</v>
      </c>
      <c r="AN23" s="4" t="s">
        <v>216</v>
      </c>
      <c r="AO23" s="1" t="s">
        <v>205</v>
      </c>
      <c r="AP23" s="1" t="s">
        <v>251</v>
      </c>
      <c r="CA23" s="6"/>
      <c r="CC23" s="6"/>
      <c r="CD23" s="6"/>
      <c r="CE23" s="6"/>
    </row>
    <row r="24" spans="1:42" ht="12.75">
      <c r="A24" s="7" t="s">
        <v>189</v>
      </c>
      <c r="B24" s="4" t="s">
        <v>217</v>
      </c>
      <c r="C24" s="1" t="s">
        <v>148</v>
      </c>
      <c r="D24" s="1" t="s">
        <v>149</v>
      </c>
      <c r="E24" s="1" t="s">
        <v>111</v>
      </c>
      <c r="F24" s="1" t="s">
        <v>150</v>
      </c>
      <c r="G24" s="1">
        <v>2</v>
      </c>
      <c r="H24" s="1" t="s">
        <v>206</v>
      </c>
      <c r="I24" s="1" t="s">
        <v>206</v>
      </c>
      <c r="J24" s="1">
        <v>0</v>
      </c>
      <c r="K24" s="1">
        <v>4</v>
      </c>
      <c r="L24" s="1"/>
      <c r="M24" s="1"/>
      <c r="N24" s="1">
        <v>17</v>
      </c>
      <c r="O24" s="1">
        <f>SUM(H24:N24)</f>
        <v>21</v>
      </c>
      <c r="P24" s="9">
        <f>100*O24/112</f>
        <v>18.75</v>
      </c>
      <c r="Q24" s="1">
        <v>63</v>
      </c>
      <c r="R24" s="1">
        <v>52</v>
      </c>
      <c r="S24" s="1">
        <v>55</v>
      </c>
      <c r="T24" s="1">
        <v>50</v>
      </c>
      <c r="U24" s="9">
        <f>SUM(Q24:T24)/4</f>
        <v>55</v>
      </c>
      <c r="V24" s="1">
        <v>10</v>
      </c>
      <c r="W24" s="11">
        <v>20</v>
      </c>
      <c r="X24" s="11" t="s">
        <v>206</v>
      </c>
      <c r="Y24" s="11">
        <v>0</v>
      </c>
      <c r="Z24" s="14">
        <f>100*SUM(V24:Y24)/200</f>
        <v>15</v>
      </c>
      <c r="AA24" s="1">
        <v>5</v>
      </c>
      <c r="AB24" s="1">
        <v>3</v>
      </c>
      <c r="AC24" s="1">
        <v>0</v>
      </c>
      <c r="AD24" s="1">
        <v>12</v>
      </c>
      <c r="AE24" s="14">
        <f>100*SUM(AA24:AD24)/197</f>
        <v>10.152284263959391</v>
      </c>
      <c r="AF24" s="14"/>
      <c r="AG24" s="14"/>
      <c r="AH24" s="9">
        <v>18.75</v>
      </c>
      <c r="AI24" s="1">
        <v>55</v>
      </c>
      <c r="AJ24" s="14">
        <v>15</v>
      </c>
      <c r="AK24" s="14">
        <v>10.152284263959391</v>
      </c>
      <c r="AL24" s="10">
        <f>SUM(AH24:AK24)</f>
        <v>98.90228426395939</v>
      </c>
      <c r="AM24" s="10">
        <f>AL24-AK24</f>
        <v>88.75</v>
      </c>
      <c r="AN24" s="4" t="s">
        <v>217</v>
      </c>
      <c r="AO24" s="7" t="s">
        <v>189</v>
      </c>
      <c r="AP24" s="1"/>
    </row>
    <row r="25" spans="1:80" ht="12.75">
      <c r="A25" s="1" t="s">
        <v>167</v>
      </c>
      <c r="B25" s="4" t="s">
        <v>216</v>
      </c>
      <c r="C25" s="1" t="s">
        <v>173</v>
      </c>
      <c r="D25" s="1" t="s">
        <v>57</v>
      </c>
      <c r="E25" s="1" t="s">
        <v>58</v>
      </c>
      <c r="F25" s="1" t="s">
        <v>44</v>
      </c>
      <c r="G25" s="1">
        <v>20</v>
      </c>
      <c r="H25" s="1">
        <v>24</v>
      </c>
      <c r="I25" s="1">
        <v>16</v>
      </c>
      <c r="J25" s="1">
        <v>6</v>
      </c>
      <c r="K25" s="1">
        <v>6</v>
      </c>
      <c r="L25" s="1">
        <v>10</v>
      </c>
      <c r="M25" s="1">
        <v>24</v>
      </c>
      <c r="N25" s="1">
        <v>18</v>
      </c>
      <c r="O25" s="1">
        <f>SUM(H25:N25)</f>
        <v>104</v>
      </c>
      <c r="P25" s="9">
        <f>100*O25/112</f>
        <v>92.85714285714286</v>
      </c>
      <c r="Q25" s="1" t="s">
        <v>206</v>
      </c>
      <c r="R25" s="1"/>
      <c r="S25" s="1" t="s">
        <v>206</v>
      </c>
      <c r="T25" s="1" t="s">
        <v>206</v>
      </c>
      <c r="U25" s="9">
        <f>SUM(Q25:T25)/4</f>
        <v>0</v>
      </c>
      <c r="V25" s="1">
        <v>45</v>
      </c>
      <c r="W25" s="11">
        <v>50</v>
      </c>
      <c r="X25" s="11">
        <v>50</v>
      </c>
      <c r="Y25" s="11">
        <v>50</v>
      </c>
      <c r="Z25" s="14">
        <f>100*SUM(V25:Y25)/200</f>
        <v>97.5</v>
      </c>
      <c r="AA25" s="1">
        <v>32</v>
      </c>
      <c r="AB25" s="1">
        <v>25</v>
      </c>
      <c r="AC25" s="1">
        <v>37</v>
      </c>
      <c r="AD25" s="1">
        <v>55</v>
      </c>
      <c r="AE25" s="14">
        <f>100*SUM(AA25:AD25)/197</f>
        <v>75.63451776649747</v>
      </c>
      <c r="AF25" s="14"/>
      <c r="AG25" s="14"/>
      <c r="AH25" s="9">
        <v>92.85714285714286</v>
      </c>
      <c r="AI25" s="1">
        <v>0</v>
      </c>
      <c r="AJ25" s="14">
        <v>97.5</v>
      </c>
      <c r="AK25" s="14">
        <v>75.63451776649747</v>
      </c>
      <c r="AL25" s="10">
        <f>SUM(AH25:AK25)</f>
        <v>265.9916606236403</v>
      </c>
      <c r="AM25" s="10">
        <f>AL25</f>
        <v>265.9916606236403</v>
      </c>
      <c r="AN25" s="4" t="s">
        <v>216</v>
      </c>
      <c r="AO25" s="1" t="s">
        <v>167</v>
      </c>
      <c r="AP25" s="1" t="s">
        <v>251</v>
      </c>
      <c r="CB25" s="6"/>
    </row>
    <row r="26" spans="1:42" ht="12.75">
      <c r="A26" s="7" t="s">
        <v>189</v>
      </c>
      <c r="B26" s="4" t="s">
        <v>216</v>
      </c>
      <c r="C26" s="1" t="s">
        <v>39</v>
      </c>
      <c r="D26" s="1" t="s">
        <v>40</v>
      </c>
      <c r="E26" s="1" t="s">
        <v>41</v>
      </c>
      <c r="F26" s="1" t="s">
        <v>42</v>
      </c>
      <c r="G26" s="1">
        <v>5</v>
      </c>
      <c r="H26" s="1">
        <v>25</v>
      </c>
      <c r="I26" s="1">
        <v>14</v>
      </c>
      <c r="J26" s="1">
        <v>10</v>
      </c>
      <c r="K26" s="1"/>
      <c r="L26" s="1">
        <v>8</v>
      </c>
      <c r="M26" s="1">
        <v>25</v>
      </c>
      <c r="N26" s="1">
        <v>18</v>
      </c>
      <c r="O26" s="1">
        <f>SUM(H26:N26)</f>
        <v>100</v>
      </c>
      <c r="P26" s="9">
        <f>100*O26/112</f>
        <v>89.28571428571429</v>
      </c>
      <c r="Q26" s="1">
        <v>74</v>
      </c>
      <c r="R26" s="1">
        <v>44</v>
      </c>
      <c r="S26" s="1">
        <v>82</v>
      </c>
      <c r="T26" s="1">
        <v>65</v>
      </c>
      <c r="U26" s="9">
        <f>SUM(Q26:T26)/4</f>
        <v>66.25</v>
      </c>
      <c r="V26" s="1" t="s">
        <v>206</v>
      </c>
      <c r="W26" s="12" t="s">
        <v>206</v>
      </c>
      <c r="X26" s="11" t="s">
        <v>206</v>
      </c>
      <c r="Y26" s="11" t="s">
        <v>206</v>
      </c>
      <c r="Z26" s="14">
        <f>100*SUM(V26:Y26)/200</f>
        <v>0</v>
      </c>
      <c r="AA26" s="1">
        <v>40</v>
      </c>
      <c r="AB26" s="1">
        <v>27</v>
      </c>
      <c r="AC26" s="1">
        <v>28</v>
      </c>
      <c r="AD26" s="1">
        <v>24</v>
      </c>
      <c r="AE26" s="14">
        <f>100*SUM(AA26:AD26)/197</f>
        <v>60.40609137055838</v>
      </c>
      <c r="AF26" s="14"/>
      <c r="AG26" s="14"/>
      <c r="AH26" s="9">
        <v>89.28571428571429</v>
      </c>
      <c r="AI26" s="1">
        <v>66.25</v>
      </c>
      <c r="AJ26" s="14">
        <v>0</v>
      </c>
      <c r="AK26" s="14">
        <v>60.40609137055838</v>
      </c>
      <c r="AL26" s="10">
        <f>SUM(AH26:AK26)</f>
        <v>215.94180565627266</v>
      </c>
      <c r="AM26" s="10">
        <f>AL26</f>
        <v>215.94180565627266</v>
      </c>
      <c r="AN26" s="4" t="s">
        <v>216</v>
      </c>
      <c r="AO26" s="7" t="s">
        <v>189</v>
      </c>
      <c r="AP26" s="1" t="s">
        <v>251</v>
      </c>
    </row>
    <row r="27" spans="1:42" ht="12.75">
      <c r="A27" s="7" t="s">
        <v>189</v>
      </c>
      <c r="B27" s="4" t="s">
        <v>216</v>
      </c>
      <c r="C27" s="1" t="s">
        <v>132</v>
      </c>
      <c r="D27" s="1" t="s">
        <v>65</v>
      </c>
      <c r="E27" s="1" t="s">
        <v>14</v>
      </c>
      <c r="F27" s="1" t="s">
        <v>55</v>
      </c>
      <c r="G27" s="1">
        <v>36</v>
      </c>
      <c r="H27" s="1">
        <v>23</v>
      </c>
      <c r="I27" s="1">
        <v>15</v>
      </c>
      <c r="J27" s="1">
        <v>10</v>
      </c>
      <c r="K27" s="1">
        <v>4</v>
      </c>
      <c r="L27" s="1">
        <v>10</v>
      </c>
      <c r="M27" s="1">
        <v>24</v>
      </c>
      <c r="N27" s="1">
        <v>16</v>
      </c>
      <c r="O27" s="1">
        <f>SUM(H27:N27)</f>
        <v>102</v>
      </c>
      <c r="P27" s="9">
        <f>100*O27/112</f>
        <v>91.07142857142857</v>
      </c>
      <c r="Q27" s="1">
        <v>69</v>
      </c>
      <c r="R27" s="1">
        <v>43</v>
      </c>
      <c r="S27" s="1">
        <v>58</v>
      </c>
      <c r="T27" s="1">
        <v>74</v>
      </c>
      <c r="U27" s="9">
        <f>SUM(Q27:T27)/4</f>
        <v>61</v>
      </c>
      <c r="V27" s="1">
        <v>40</v>
      </c>
      <c r="W27" s="11">
        <v>40</v>
      </c>
      <c r="X27" s="11">
        <v>50</v>
      </c>
      <c r="Y27" s="11">
        <v>50</v>
      </c>
      <c r="Z27" s="14">
        <f>100*SUM(V27:Y27)/200</f>
        <v>90</v>
      </c>
      <c r="AA27" s="1">
        <v>26</v>
      </c>
      <c r="AB27" s="1">
        <v>14</v>
      </c>
      <c r="AC27" s="1">
        <v>4</v>
      </c>
      <c r="AD27" s="1">
        <v>18</v>
      </c>
      <c r="AE27" s="14">
        <f>100*SUM(AA27:AD27)/197</f>
        <v>31.472081218274113</v>
      </c>
      <c r="AF27" s="14"/>
      <c r="AG27" s="14"/>
      <c r="AH27" s="9">
        <v>91.07142857142857</v>
      </c>
      <c r="AI27" s="1">
        <v>61</v>
      </c>
      <c r="AJ27" s="14">
        <v>90</v>
      </c>
      <c r="AK27" s="14">
        <v>31.472081218274113</v>
      </c>
      <c r="AL27" s="10">
        <f>SUM(AH27:AK27)</f>
        <v>273.5435097897027</v>
      </c>
      <c r="AM27" s="10">
        <f>AL27-AK27</f>
        <v>242.07142857142856</v>
      </c>
      <c r="AN27" s="4" t="s">
        <v>216</v>
      </c>
      <c r="AO27" s="7" t="s">
        <v>189</v>
      </c>
      <c r="AP27" s="1" t="s">
        <v>251</v>
      </c>
    </row>
    <row r="28" spans="1:42" ht="12.75">
      <c r="A28" s="1" t="s">
        <v>204</v>
      </c>
      <c r="B28" s="4" t="s">
        <v>216</v>
      </c>
      <c r="C28" s="1" t="s">
        <v>196</v>
      </c>
      <c r="D28" s="1" t="s">
        <v>20</v>
      </c>
      <c r="E28" s="1" t="s">
        <v>197</v>
      </c>
      <c r="F28" s="1" t="s">
        <v>198</v>
      </c>
      <c r="G28" s="1" t="s">
        <v>61</v>
      </c>
      <c r="H28" s="1"/>
      <c r="I28" s="1">
        <v>18</v>
      </c>
      <c r="J28" s="1" t="s">
        <v>206</v>
      </c>
      <c r="K28" s="1">
        <v>6</v>
      </c>
      <c r="L28" s="1">
        <v>10</v>
      </c>
      <c r="M28" s="1">
        <v>23</v>
      </c>
      <c r="N28" s="1">
        <v>17</v>
      </c>
      <c r="O28" s="1">
        <f>SUM(H28:N28)</f>
        <v>74</v>
      </c>
      <c r="P28" s="9">
        <f>100*O28/87</f>
        <v>85.05747126436782</v>
      </c>
      <c r="Q28" s="1" t="s">
        <v>206</v>
      </c>
      <c r="R28" s="1"/>
      <c r="S28" s="1" t="s">
        <v>206</v>
      </c>
      <c r="T28" s="1" t="s">
        <v>206</v>
      </c>
      <c r="U28" s="9">
        <f>SUM(Q28:T28)/4</f>
        <v>0</v>
      </c>
      <c r="V28" s="1" t="s">
        <v>206</v>
      </c>
      <c r="W28" s="11">
        <v>40</v>
      </c>
      <c r="X28" s="11">
        <v>45</v>
      </c>
      <c r="Y28" s="11">
        <v>45</v>
      </c>
      <c r="Z28" s="14">
        <f>100*SUM(V28:Y28)/150</f>
        <v>86.66666666666667</v>
      </c>
      <c r="AA28" s="1">
        <v>14</v>
      </c>
      <c r="AB28" s="1">
        <v>32</v>
      </c>
      <c r="AC28" s="1">
        <v>23</v>
      </c>
      <c r="AD28" s="1">
        <v>23</v>
      </c>
      <c r="AE28" s="14">
        <f>100*SUM(AA28:AD28)/197</f>
        <v>46.7005076142132</v>
      </c>
      <c r="AF28" s="14"/>
      <c r="AG28" s="14"/>
      <c r="AH28" s="9">
        <v>85.05747126436782</v>
      </c>
      <c r="AI28" s="1">
        <v>0</v>
      </c>
      <c r="AJ28" s="14">
        <v>86.66666666666667</v>
      </c>
      <c r="AK28" s="14">
        <v>46.7005076142132</v>
      </c>
      <c r="AL28" s="10">
        <f>SUM(AH28:AK28)</f>
        <v>218.42464554524767</v>
      </c>
      <c r="AM28" s="10">
        <f>AL28</f>
        <v>218.42464554524767</v>
      </c>
      <c r="AN28" s="4" t="s">
        <v>216</v>
      </c>
      <c r="AO28" s="1" t="s">
        <v>204</v>
      </c>
      <c r="AP28" s="1" t="s">
        <v>251</v>
      </c>
    </row>
    <row r="29" spans="1:42" ht="25.5">
      <c r="A29" s="7" t="s">
        <v>189</v>
      </c>
      <c r="B29" s="4" t="s">
        <v>216</v>
      </c>
      <c r="C29" s="1" t="s">
        <v>0</v>
      </c>
      <c r="D29" s="1" t="s">
        <v>1</v>
      </c>
      <c r="E29" s="1" t="s">
        <v>81</v>
      </c>
      <c r="F29" s="1" t="s">
        <v>92</v>
      </c>
      <c r="G29" s="1" t="s">
        <v>131</v>
      </c>
      <c r="H29" s="1">
        <v>19</v>
      </c>
      <c r="I29" s="1">
        <v>18</v>
      </c>
      <c r="J29" s="1">
        <v>8</v>
      </c>
      <c r="K29" s="1">
        <v>4</v>
      </c>
      <c r="L29" s="1">
        <v>10</v>
      </c>
      <c r="M29" s="1">
        <v>23</v>
      </c>
      <c r="N29" s="1">
        <v>15</v>
      </c>
      <c r="O29" s="1">
        <f>SUM(H29:N29)</f>
        <v>97</v>
      </c>
      <c r="P29" s="9">
        <f>100*O29/112</f>
        <v>86.60714285714286</v>
      </c>
      <c r="Q29" s="1">
        <v>48</v>
      </c>
      <c r="R29" s="1">
        <v>31</v>
      </c>
      <c r="S29" s="1">
        <v>51</v>
      </c>
      <c r="T29" s="1">
        <v>55</v>
      </c>
      <c r="U29" s="9">
        <f>SUM(Q29:T29)/4</f>
        <v>46.25</v>
      </c>
      <c r="V29" s="1">
        <v>50</v>
      </c>
      <c r="W29" s="11">
        <v>40</v>
      </c>
      <c r="X29" s="11">
        <v>50</v>
      </c>
      <c r="Y29" s="11">
        <v>45</v>
      </c>
      <c r="Z29" s="14">
        <f>100*SUM(V29:Y29)/200</f>
        <v>92.5</v>
      </c>
      <c r="AA29" s="1">
        <v>31</v>
      </c>
      <c r="AB29" s="1">
        <v>19</v>
      </c>
      <c r="AC29" s="1">
        <v>14</v>
      </c>
      <c r="AD29" s="1">
        <v>13</v>
      </c>
      <c r="AE29" s="14">
        <f>100*SUM(AA29:AD29)/197</f>
        <v>39.08629441624365</v>
      </c>
      <c r="AF29" s="14"/>
      <c r="AG29" s="14"/>
      <c r="AH29" s="9">
        <v>86.60714285714286</v>
      </c>
      <c r="AI29" s="1">
        <v>46.25</v>
      </c>
      <c r="AJ29" s="14">
        <v>92.5</v>
      </c>
      <c r="AK29" s="14">
        <v>39.08629441624365</v>
      </c>
      <c r="AL29" s="10">
        <f>SUM(AH29:AK29)</f>
        <v>264.4434372733865</v>
      </c>
      <c r="AM29" s="10">
        <f>AL29-AK29</f>
        <v>225.35714285714286</v>
      </c>
      <c r="AN29" s="4" t="s">
        <v>216</v>
      </c>
      <c r="AO29" s="7" t="s">
        <v>189</v>
      </c>
      <c r="AP29" s="1" t="s">
        <v>251</v>
      </c>
    </row>
    <row r="30" spans="1:42" ht="38.25">
      <c r="A30" s="7" t="s">
        <v>189</v>
      </c>
      <c r="B30" s="4" t="s">
        <v>217</v>
      </c>
      <c r="C30" s="1" t="s">
        <v>79</v>
      </c>
      <c r="D30" s="1" t="s">
        <v>80</v>
      </c>
      <c r="E30" s="1" t="s">
        <v>81</v>
      </c>
      <c r="F30" s="1" t="s">
        <v>82</v>
      </c>
      <c r="G30" s="1" t="s">
        <v>83</v>
      </c>
      <c r="H30" s="1" t="s">
        <v>206</v>
      </c>
      <c r="I30" s="1">
        <v>18</v>
      </c>
      <c r="J30" s="1">
        <v>6</v>
      </c>
      <c r="K30" s="1">
        <v>6</v>
      </c>
      <c r="L30" s="1">
        <v>10</v>
      </c>
      <c r="M30" s="1">
        <v>25</v>
      </c>
      <c r="N30" s="1">
        <v>18</v>
      </c>
      <c r="O30" s="1">
        <f>SUM(H30:N30)</f>
        <v>83</v>
      </c>
      <c r="P30" s="9">
        <f>100*O30/112</f>
        <v>74.10714285714286</v>
      </c>
      <c r="Q30" s="1">
        <v>18</v>
      </c>
      <c r="R30" s="1">
        <v>6</v>
      </c>
      <c r="S30" s="1" t="s">
        <v>234</v>
      </c>
      <c r="T30" s="1" t="s">
        <v>206</v>
      </c>
      <c r="U30" s="9">
        <f>SUM(Q30:T30)/4</f>
        <v>6</v>
      </c>
      <c r="V30" s="1">
        <v>50</v>
      </c>
      <c r="W30" s="11">
        <v>50</v>
      </c>
      <c r="X30" s="11">
        <v>45</v>
      </c>
      <c r="Y30" s="11" t="s">
        <v>206</v>
      </c>
      <c r="Z30" s="14">
        <f>100*SUM(V30:Y30)/200</f>
        <v>72.5</v>
      </c>
      <c r="AA30" s="1">
        <v>3</v>
      </c>
      <c r="AB30" s="1">
        <v>0</v>
      </c>
      <c r="AC30" s="1">
        <v>0</v>
      </c>
      <c r="AD30" s="1">
        <v>0</v>
      </c>
      <c r="AE30" s="14">
        <f>100*SUM(AA30:AD30)/197</f>
        <v>1.5228426395939085</v>
      </c>
      <c r="AF30" s="14"/>
      <c r="AG30" s="14"/>
      <c r="AH30" s="9">
        <v>74.10714285714286</v>
      </c>
      <c r="AI30" s="1">
        <v>6</v>
      </c>
      <c r="AJ30" s="14">
        <v>72.5</v>
      </c>
      <c r="AK30" s="14">
        <v>1.5228426395939085</v>
      </c>
      <c r="AL30" s="10">
        <f>SUM(AH30:AK30)</f>
        <v>154.12998549673677</v>
      </c>
      <c r="AM30" s="10">
        <f>AL30-AK30</f>
        <v>152.60714285714286</v>
      </c>
      <c r="AN30" s="4" t="s">
        <v>217</v>
      </c>
      <c r="AO30" s="7" t="s">
        <v>189</v>
      </c>
      <c r="AP30" s="1" t="s">
        <v>251</v>
      </c>
    </row>
    <row r="31" spans="1:42" ht="12.75">
      <c r="A31" s="7" t="s">
        <v>189</v>
      </c>
      <c r="B31" s="4" t="s">
        <v>216</v>
      </c>
      <c r="C31" s="1" t="s">
        <v>102</v>
      </c>
      <c r="D31" s="1" t="s">
        <v>3</v>
      </c>
      <c r="E31" s="1" t="s">
        <v>18</v>
      </c>
      <c r="F31" s="1" t="s">
        <v>103</v>
      </c>
      <c r="G31" s="1">
        <v>8</v>
      </c>
      <c r="H31" s="1">
        <v>25</v>
      </c>
      <c r="I31" s="1">
        <v>18</v>
      </c>
      <c r="J31" s="1">
        <v>6</v>
      </c>
      <c r="K31" s="1">
        <v>4</v>
      </c>
      <c r="L31" s="1">
        <v>10</v>
      </c>
      <c r="M31" s="1">
        <v>25</v>
      </c>
      <c r="N31" s="1">
        <v>18</v>
      </c>
      <c r="O31" s="1">
        <f>SUM(H31:N31)</f>
        <v>106</v>
      </c>
      <c r="P31" s="9">
        <f>100*O31/112</f>
        <v>94.64285714285714</v>
      </c>
      <c r="Q31" s="1">
        <v>37</v>
      </c>
      <c r="R31" s="1">
        <v>64</v>
      </c>
      <c r="S31" s="1">
        <v>86</v>
      </c>
      <c r="T31" s="1">
        <v>75</v>
      </c>
      <c r="U31" s="9">
        <f>SUM(Q31:T31)/4</f>
        <v>65.5</v>
      </c>
      <c r="V31" s="1">
        <v>0</v>
      </c>
      <c r="W31" s="11">
        <v>45</v>
      </c>
      <c r="X31" s="11">
        <v>50</v>
      </c>
      <c r="Y31" s="11">
        <v>50</v>
      </c>
      <c r="Z31" s="14">
        <f>100*SUM(V31:Y31)/200</f>
        <v>72.5</v>
      </c>
      <c r="AA31" s="1">
        <v>41.5</v>
      </c>
      <c r="AB31" s="1">
        <v>37</v>
      </c>
      <c r="AC31" s="1">
        <v>32</v>
      </c>
      <c r="AD31" s="1">
        <v>39</v>
      </c>
      <c r="AE31" s="14">
        <f>100*SUM(AA31:AD31)/197</f>
        <v>75.88832487309645</v>
      </c>
      <c r="AF31" s="14"/>
      <c r="AG31" s="14"/>
      <c r="AH31" s="9">
        <v>94.64285714285714</v>
      </c>
      <c r="AI31" s="1">
        <v>65.5</v>
      </c>
      <c r="AJ31" s="14">
        <v>72.5</v>
      </c>
      <c r="AK31" s="14">
        <v>75.88832487309645</v>
      </c>
      <c r="AL31" s="10">
        <f>SUM(AH31:AK31)</f>
        <v>308.5311820159536</v>
      </c>
      <c r="AM31" s="10">
        <f>AL31-AI31</f>
        <v>243.03118201595362</v>
      </c>
      <c r="AN31" s="4" t="s">
        <v>216</v>
      </c>
      <c r="AO31" s="7" t="s">
        <v>189</v>
      </c>
      <c r="AP31" s="1" t="s">
        <v>251</v>
      </c>
    </row>
    <row r="32" spans="1:80" ht="12.75">
      <c r="A32" s="1" t="s">
        <v>167</v>
      </c>
      <c r="B32" s="4" t="s">
        <v>216</v>
      </c>
      <c r="C32" s="1" t="s">
        <v>121</v>
      </c>
      <c r="D32" s="1" t="s">
        <v>40</v>
      </c>
      <c r="E32" s="1" t="s">
        <v>35</v>
      </c>
      <c r="F32" s="1" t="s">
        <v>122</v>
      </c>
      <c r="G32" s="1">
        <v>9</v>
      </c>
      <c r="H32" s="1">
        <v>23</v>
      </c>
      <c r="I32" s="1">
        <v>17</v>
      </c>
      <c r="J32" s="1">
        <v>10</v>
      </c>
      <c r="K32" s="1">
        <v>6</v>
      </c>
      <c r="L32" s="1">
        <v>10</v>
      </c>
      <c r="M32" s="1">
        <v>25</v>
      </c>
      <c r="N32" s="1">
        <v>17</v>
      </c>
      <c r="O32" s="1">
        <f>SUM(H32:N32)</f>
        <v>108</v>
      </c>
      <c r="P32" s="9">
        <f>100*O32/112</f>
        <v>96.42857142857143</v>
      </c>
      <c r="Q32" s="1">
        <v>64</v>
      </c>
      <c r="R32" s="1">
        <v>58</v>
      </c>
      <c r="S32" s="1">
        <v>67</v>
      </c>
      <c r="T32" s="1">
        <v>88</v>
      </c>
      <c r="U32" s="9">
        <f>SUM(Q32:T32)/4</f>
        <v>69.25</v>
      </c>
      <c r="V32" s="1">
        <v>45</v>
      </c>
      <c r="W32" s="11">
        <v>40</v>
      </c>
      <c r="X32" s="11">
        <v>50</v>
      </c>
      <c r="Y32" s="11">
        <v>50</v>
      </c>
      <c r="Z32" s="14">
        <f>100*SUM(V32:Y32)/200</f>
        <v>92.5</v>
      </c>
      <c r="AA32" s="1">
        <v>33.5</v>
      </c>
      <c r="AB32" s="1">
        <v>18</v>
      </c>
      <c r="AC32" s="1">
        <v>24</v>
      </c>
      <c r="AD32" s="1">
        <v>0</v>
      </c>
      <c r="AE32" s="14">
        <f>100*SUM(AA32:AD32)/197</f>
        <v>38.3248730964467</v>
      </c>
      <c r="AF32" s="14"/>
      <c r="AG32" s="14"/>
      <c r="AH32" s="9">
        <v>96.42857142857143</v>
      </c>
      <c r="AI32" s="1">
        <v>69.25</v>
      </c>
      <c r="AJ32" s="14">
        <v>92.5</v>
      </c>
      <c r="AK32" s="14">
        <v>38.3248730964467</v>
      </c>
      <c r="AL32" s="10">
        <f>SUM(AH32:AK32)</f>
        <v>296.50344452501815</v>
      </c>
      <c r="AM32" s="10">
        <f>AL32-AK32</f>
        <v>258.17857142857144</v>
      </c>
      <c r="AN32" s="4" t="s">
        <v>216</v>
      </c>
      <c r="AO32" s="1" t="s">
        <v>167</v>
      </c>
      <c r="AP32" s="1" t="s">
        <v>251</v>
      </c>
      <c r="CA32" s="6"/>
      <c r="CB32" s="6"/>
    </row>
    <row r="33" spans="1:80" ht="12.75">
      <c r="A33" s="1" t="s">
        <v>167</v>
      </c>
      <c r="B33" s="4" t="s">
        <v>216</v>
      </c>
      <c r="C33" s="1" t="s">
        <v>174</v>
      </c>
      <c r="D33" s="1" t="s">
        <v>142</v>
      </c>
      <c r="E33" s="1" t="s">
        <v>14</v>
      </c>
      <c r="F33" s="1" t="s">
        <v>72</v>
      </c>
      <c r="G33" s="1">
        <v>1</v>
      </c>
      <c r="H33" s="1">
        <v>22</v>
      </c>
      <c r="I33" s="1">
        <v>13</v>
      </c>
      <c r="J33" s="1">
        <v>10</v>
      </c>
      <c r="K33" s="1">
        <v>6</v>
      </c>
      <c r="L33" s="1">
        <v>10</v>
      </c>
      <c r="M33" s="1">
        <v>25</v>
      </c>
      <c r="N33" s="1"/>
      <c r="O33" s="1">
        <f>SUM(H33:N33)</f>
        <v>86</v>
      </c>
      <c r="P33" s="9">
        <f>100*O33/112</f>
        <v>76.78571428571429</v>
      </c>
      <c r="Q33" s="1">
        <v>52</v>
      </c>
      <c r="R33" s="1">
        <v>52</v>
      </c>
      <c r="S33" s="1">
        <v>63</v>
      </c>
      <c r="T33" s="1">
        <v>55</v>
      </c>
      <c r="U33" s="9">
        <f>SUM(Q33:T33)/4</f>
        <v>55.5</v>
      </c>
      <c r="V33" s="1">
        <v>40</v>
      </c>
      <c r="W33" s="11">
        <v>45</v>
      </c>
      <c r="X33" s="11">
        <v>50</v>
      </c>
      <c r="Y33" s="11" t="s">
        <v>206</v>
      </c>
      <c r="Z33" s="14">
        <f>100*SUM(V33:Y33)/200</f>
        <v>67.5</v>
      </c>
      <c r="AA33" s="1" t="s">
        <v>206</v>
      </c>
      <c r="AB33" s="1"/>
      <c r="AC33" s="1">
        <v>0</v>
      </c>
      <c r="AD33" s="1">
        <v>0</v>
      </c>
      <c r="AE33" s="14">
        <f>100*SUM(AA33:AD33)/197</f>
        <v>0</v>
      </c>
      <c r="AF33" s="14"/>
      <c r="AG33" s="14"/>
      <c r="AH33" s="9">
        <v>76.78571428571429</v>
      </c>
      <c r="AI33" s="1">
        <v>55.5</v>
      </c>
      <c r="AJ33" s="14">
        <v>67.5</v>
      </c>
      <c r="AK33" s="14">
        <v>0</v>
      </c>
      <c r="AL33" s="10">
        <f>SUM(AH33:AK33)</f>
        <v>199.78571428571428</v>
      </c>
      <c r="AM33" s="10">
        <f>AL33</f>
        <v>199.78571428571428</v>
      </c>
      <c r="AN33" s="4" t="s">
        <v>216</v>
      </c>
      <c r="AO33" s="1" t="s">
        <v>167</v>
      </c>
      <c r="AP33" s="1" t="s">
        <v>251</v>
      </c>
      <c r="BX33" s="6"/>
      <c r="BY33" s="6"/>
      <c r="BZ33" s="6"/>
      <c r="CB33" s="6"/>
    </row>
    <row r="34" spans="1:78" ht="25.5">
      <c r="A34" s="7" t="s">
        <v>189</v>
      </c>
      <c r="B34" s="4" t="s">
        <v>217</v>
      </c>
      <c r="C34" s="1" t="s">
        <v>157</v>
      </c>
      <c r="D34" s="1" t="s">
        <v>158</v>
      </c>
      <c r="E34" s="1" t="s">
        <v>9</v>
      </c>
      <c r="F34" s="1" t="s">
        <v>6</v>
      </c>
      <c r="G34" s="1" t="s">
        <v>159</v>
      </c>
      <c r="H34" s="1">
        <v>25</v>
      </c>
      <c r="I34" s="1">
        <v>18</v>
      </c>
      <c r="J34" s="1">
        <v>6</v>
      </c>
      <c r="K34" s="1">
        <v>6</v>
      </c>
      <c r="L34" s="1"/>
      <c r="M34" s="1">
        <v>25</v>
      </c>
      <c r="N34" s="1"/>
      <c r="O34" s="1">
        <f>SUM(H34:N34)</f>
        <v>80</v>
      </c>
      <c r="P34" s="9">
        <f>100*O34/112</f>
        <v>71.42857142857143</v>
      </c>
      <c r="Q34" s="1" t="s">
        <v>206</v>
      </c>
      <c r="R34" s="1"/>
      <c r="S34" s="1" t="s">
        <v>206</v>
      </c>
      <c r="T34" s="1" t="s">
        <v>206</v>
      </c>
      <c r="U34" s="9">
        <f>SUM(Q34:T34)/4</f>
        <v>0</v>
      </c>
      <c r="V34" s="1">
        <v>45</v>
      </c>
      <c r="W34" s="11">
        <v>30</v>
      </c>
      <c r="X34" s="11">
        <v>50</v>
      </c>
      <c r="Y34" s="11" t="s">
        <v>206</v>
      </c>
      <c r="Z34" s="14">
        <f>100*SUM(V34:Y34)/200</f>
        <v>62.5</v>
      </c>
      <c r="AA34" s="1">
        <v>24</v>
      </c>
      <c r="AB34" s="1"/>
      <c r="AC34" s="1">
        <v>0</v>
      </c>
      <c r="AD34" s="1">
        <v>0</v>
      </c>
      <c r="AE34" s="14">
        <f>100*SUM(AA34:AD34)/197</f>
        <v>12.182741116751268</v>
      </c>
      <c r="AF34" s="14"/>
      <c r="AG34" s="14"/>
      <c r="AH34" s="9">
        <v>71.42857142857143</v>
      </c>
      <c r="AI34" s="1">
        <v>0</v>
      </c>
      <c r="AJ34" s="14">
        <v>62.5</v>
      </c>
      <c r="AK34" s="14">
        <v>12.182741116751268</v>
      </c>
      <c r="AL34" s="10">
        <f>SUM(AH34:AK34)</f>
        <v>146.1113125453227</v>
      </c>
      <c r="AM34" s="10">
        <f>AL34</f>
        <v>146.1113125453227</v>
      </c>
      <c r="AN34" s="4" t="s">
        <v>217</v>
      </c>
      <c r="AO34" s="7" t="s">
        <v>189</v>
      </c>
      <c r="AP34" s="1"/>
      <c r="BX34" s="6"/>
      <c r="BY34" s="6"/>
      <c r="BZ34" s="6"/>
    </row>
    <row r="35" spans="1:80" ht="12.75">
      <c r="A35" s="1" t="s">
        <v>167</v>
      </c>
      <c r="B35" s="4" t="s">
        <v>216</v>
      </c>
      <c r="C35" s="1" t="s">
        <v>146</v>
      </c>
      <c r="D35" s="1" t="s">
        <v>52</v>
      </c>
      <c r="E35" s="1" t="s">
        <v>111</v>
      </c>
      <c r="F35" s="1" t="s">
        <v>147</v>
      </c>
      <c r="G35" s="1">
        <v>53</v>
      </c>
      <c r="H35" s="1">
        <v>21</v>
      </c>
      <c r="I35" s="1">
        <v>18</v>
      </c>
      <c r="J35" s="1">
        <v>10</v>
      </c>
      <c r="K35" s="1">
        <v>6</v>
      </c>
      <c r="L35" s="1">
        <v>9</v>
      </c>
      <c r="M35" s="1">
        <v>25</v>
      </c>
      <c r="N35" s="1">
        <v>14</v>
      </c>
      <c r="O35" s="1">
        <f>SUM(H35:N35)</f>
        <v>103</v>
      </c>
      <c r="P35" s="9">
        <f>100*O35/112</f>
        <v>91.96428571428571</v>
      </c>
      <c r="Q35" s="1">
        <v>61</v>
      </c>
      <c r="R35" s="1">
        <v>16</v>
      </c>
      <c r="S35" s="1">
        <v>42</v>
      </c>
      <c r="T35" s="1">
        <v>33</v>
      </c>
      <c r="U35" s="9">
        <f>SUM(Q35:T35)/4</f>
        <v>38</v>
      </c>
      <c r="V35" s="1">
        <v>45</v>
      </c>
      <c r="W35" s="11">
        <v>45</v>
      </c>
      <c r="X35" s="11">
        <v>45</v>
      </c>
      <c r="Y35" s="11">
        <v>45</v>
      </c>
      <c r="Z35" s="14">
        <f>100*SUM(V35:Y35)/200</f>
        <v>90</v>
      </c>
      <c r="AA35" s="1">
        <v>24</v>
      </c>
      <c r="AB35" s="1">
        <v>31</v>
      </c>
      <c r="AC35" s="1">
        <v>20</v>
      </c>
      <c r="AD35" s="1">
        <v>0</v>
      </c>
      <c r="AE35" s="14">
        <f>100*SUM(AA35:AD35)/197</f>
        <v>38.07106598984772</v>
      </c>
      <c r="AF35" s="14"/>
      <c r="AG35" s="14"/>
      <c r="AH35" s="9">
        <v>91.96428571428571</v>
      </c>
      <c r="AI35" s="1">
        <v>38</v>
      </c>
      <c r="AJ35" s="14">
        <v>90</v>
      </c>
      <c r="AK35" s="14">
        <v>38.07106598984772</v>
      </c>
      <c r="AL35" s="10">
        <f>SUM(AH35:AK35)</f>
        <v>258.03535170413346</v>
      </c>
      <c r="AM35" s="10">
        <f>AL35-AI35</f>
        <v>220.03535170413346</v>
      </c>
      <c r="AN35" s="4" t="s">
        <v>216</v>
      </c>
      <c r="AO35" s="1" t="s">
        <v>167</v>
      </c>
      <c r="AP35" s="1" t="s">
        <v>251</v>
      </c>
      <c r="BX35" s="6"/>
      <c r="BY35" s="6"/>
      <c r="BZ35" s="6"/>
      <c r="CA35" s="6"/>
      <c r="CB35" s="6"/>
    </row>
    <row r="36" spans="1:78" ht="12.75">
      <c r="A36" s="7" t="s">
        <v>189</v>
      </c>
      <c r="B36" s="4" t="s">
        <v>216</v>
      </c>
      <c r="C36" s="1" t="s">
        <v>117</v>
      </c>
      <c r="D36" s="1" t="s">
        <v>118</v>
      </c>
      <c r="E36" s="1" t="s">
        <v>119</v>
      </c>
      <c r="F36" s="1" t="s">
        <v>120</v>
      </c>
      <c r="G36" s="1">
        <v>5</v>
      </c>
      <c r="H36" s="1">
        <v>25</v>
      </c>
      <c r="I36" s="1">
        <v>18</v>
      </c>
      <c r="J36" s="1">
        <v>10</v>
      </c>
      <c r="K36" s="1">
        <v>6</v>
      </c>
      <c r="L36" s="1">
        <v>9</v>
      </c>
      <c r="M36" s="1">
        <v>25</v>
      </c>
      <c r="N36" s="1"/>
      <c r="O36" s="1">
        <f>SUM(H36:N36)</f>
        <v>93</v>
      </c>
      <c r="P36" s="9">
        <f>100*O36/112</f>
        <v>83.03571428571429</v>
      </c>
      <c r="Q36" s="1" t="s">
        <v>206</v>
      </c>
      <c r="R36" s="1"/>
      <c r="S36" s="1" t="s">
        <v>206</v>
      </c>
      <c r="T36" s="1" t="s">
        <v>206</v>
      </c>
      <c r="U36" s="9">
        <f>SUM(Q36:T36)/4</f>
        <v>0</v>
      </c>
      <c r="V36" s="1">
        <v>45</v>
      </c>
      <c r="W36" s="11">
        <v>40</v>
      </c>
      <c r="X36" s="11">
        <v>50</v>
      </c>
      <c r="Y36" s="11" t="s">
        <v>206</v>
      </c>
      <c r="Z36" s="14">
        <f>100*SUM(V36:Y36)/200</f>
        <v>67.5</v>
      </c>
      <c r="AA36" s="1">
        <v>31</v>
      </c>
      <c r="AB36" s="1">
        <v>32</v>
      </c>
      <c r="AC36" s="1">
        <v>0</v>
      </c>
      <c r="AD36" s="1">
        <v>0</v>
      </c>
      <c r="AE36" s="14">
        <f>100*SUM(AA36:AD36)/197</f>
        <v>31.97969543147208</v>
      </c>
      <c r="AF36" s="14"/>
      <c r="AG36" s="14"/>
      <c r="AH36" s="9">
        <v>83.03571428571429</v>
      </c>
      <c r="AI36" s="1">
        <v>0</v>
      </c>
      <c r="AJ36" s="14">
        <v>67.5</v>
      </c>
      <c r="AK36" s="14">
        <v>31.97969543147208</v>
      </c>
      <c r="AL36" s="10">
        <f>SUM(AH36:AK36)</f>
        <v>182.51540971718634</v>
      </c>
      <c r="AM36" s="10">
        <f>AL36</f>
        <v>182.51540971718634</v>
      </c>
      <c r="AN36" s="4" t="s">
        <v>216</v>
      </c>
      <c r="AO36" s="7" t="s">
        <v>189</v>
      </c>
      <c r="AP36" s="1" t="s">
        <v>251</v>
      </c>
      <c r="BX36" s="6"/>
      <c r="BY36" s="6"/>
      <c r="BZ36" s="6"/>
    </row>
    <row r="37" spans="1:78" ht="12.75">
      <c r="A37" s="7" t="s">
        <v>189</v>
      </c>
      <c r="B37" s="4" t="s">
        <v>216</v>
      </c>
      <c r="C37" s="1" t="s">
        <v>108</v>
      </c>
      <c r="D37" s="1" t="s">
        <v>33</v>
      </c>
      <c r="E37" s="1" t="s">
        <v>34</v>
      </c>
      <c r="F37" s="1" t="s">
        <v>109</v>
      </c>
      <c r="G37" s="1" t="s">
        <v>110</v>
      </c>
      <c r="H37" s="1">
        <v>25</v>
      </c>
      <c r="I37" s="1">
        <v>16</v>
      </c>
      <c r="J37" s="1">
        <v>10</v>
      </c>
      <c r="K37" s="1">
        <v>6</v>
      </c>
      <c r="L37" s="1">
        <v>9</v>
      </c>
      <c r="M37" s="1">
        <v>25</v>
      </c>
      <c r="N37" s="1">
        <v>18</v>
      </c>
      <c r="O37" s="1">
        <f>SUM(H37:N37)</f>
        <v>109</v>
      </c>
      <c r="P37" s="9">
        <f>100*O37/112</f>
        <v>97.32142857142857</v>
      </c>
      <c r="Q37" s="1">
        <v>68</v>
      </c>
      <c r="R37" s="1">
        <v>51</v>
      </c>
      <c r="S37" s="1">
        <v>55</v>
      </c>
      <c r="T37" s="1">
        <v>74</v>
      </c>
      <c r="U37" s="9">
        <f>SUM(Q37:T37)/4</f>
        <v>62</v>
      </c>
      <c r="V37" s="1">
        <v>30</v>
      </c>
      <c r="W37" s="11">
        <v>50</v>
      </c>
      <c r="X37" s="11">
        <v>50</v>
      </c>
      <c r="Y37" s="11">
        <v>50</v>
      </c>
      <c r="Z37" s="14">
        <f>100*SUM(V37:Y37)/200</f>
        <v>90</v>
      </c>
      <c r="AA37" s="1">
        <v>23</v>
      </c>
      <c r="AB37" s="1">
        <v>28</v>
      </c>
      <c r="AC37" s="1">
        <v>23</v>
      </c>
      <c r="AD37" s="1">
        <v>34</v>
      </c>
      <c r="AE37" s="14">
        <f>100*SUM(AA37:AD37)/197</f>
        <v>54.82233502538071</v>
      </c>
      <c r="AF37" s="14"/>
      <c r="AG37" s="14"/>
      <c r="AH37" s="9">
        <v>97.32142857142857</v>
      </c>
      <c r="AI37" s="1">
        <v>62</v>
      </c>
      <c r="AJ37" s="14">
        <v>90</v>
      </c>
      <c r="AK37" s="14">
        <v>54.82233502538071</v>
      </c>
      <c r="AL37" s="10">
        <f>SUM(AH37:AK37)</f>
        <v>304.14376359680926</v>
      </c>
      <c r="AM37" s="10">
        <f>AL37-AK37</f>
        <v>249.32142857142856</v>
      </c>
      <c r="AN37" s="4" t="s">
        <v>216</v>
      </c>
      <c r="AO37" s="7" t="s">
        <v>189</v>
      </c>
      <c r="AP37" s="1" t="s">
        <v>251</v>
      </c>
      <c r="BX37" s="6"/>
      <c r="BY37" s="6"/>
      <c r="BZ37" s="6"/>
    </row>
    <row r="38" spans="1:79" ht="12.75">
      <c r="A38" s="7" t="s">
        <v>189</v>
      </c>
      <c r="B38" s="4" t="s">
        <v>217</v>
      </c>
      <c r="C38" s="1" t="s">
        <v>105</v>
      </c>
      <c r="D38" s="1" t="s">
        <v>24</v>
      </c>
      <c r="E38" s="1" t="s">
        <v>106</v>
      </c>
      <c r="F38" s="1" t="s">
        <v>51</v>
      </c>
      <c r="G38" s="1" t="s">
        <v>107</v>
      </c>
      <c r="H38" s="1">
        <v>14</v>
      </c>
      <c r="I38" s="1">
        <v>9</v>
      </c>
      <c r="J38" s="1">
        <v>10</v>
      </c>
      <c r="K38" s="1">
        <v>2</v>
      </c>
      <c r="L38" s="1">
        <v>0</v>
      </c>
      <c r="M38" s="1">
        <v>23</v>
      </c>
      <c r="N38" s="1">
        <v>18</v>
      </c>
      <c r="O38" s="1">
        <f>SUM(H38:N38)</f>
        <v>76</v>
      </c>
      <c r="P38" s="9">
        <f>100*O38/112</f>
        <v>67.85714285714286</v>
      </c>
      <c r="Q38" s="1">
        <v>54</v>
      </c>
      <c r="R38" s="1">
        <v>23</v>
      </c>
      <c r="S38" s="1">
        <v>42</v>
      </c>
      <c r="T38" s="1">
        <v>33</v>
      </c>
      <c r="U38" s="9">
        <f>SUM(Q38:T38)/4</f>
        <v>38</v>
      </c>
      <c r="V38" s="1" t="s">
        <v>206</v>
      </c>
      <c r="W38" s="12" t="s">
        <v>206</v>
      </c>
      <c r="X38" s="11" t="s">
        <v>206</v>
      </c>
      <c r="Y38" s="11" t="s">
        <v>206</v>
      </c>
      <c r="Z38" s="14">
        <f>100*SUM(V38:Y38)/200</f>
        <v>0</v>
      </c>
      <c r="AA38" s="1">
        <v>35.5</v>
      </c>
      <c r="AB38" s="1">
        <v>33</v>
      </c>
      <c r="AC38" s="1">
        <v>31</v>
      </c>
      <c r="AD38" s="1">
        <v>33</v>
      </c>
      <c r="AE38" s="14">
        <f>100*SUM(AA38:AD38)/197</f>
        <v>67.25888324873097</v>
      </c>
      <c r="AF38" s="14"/>
      <c r="AG38" s="14"/>
      <c r="AH38" s="9">
        <v>67.85714285714286</v>
      </c>
      <c r="AI38" s="1">
        <v>38</v>
      </c>
      <c r="AJ38" s="14">
        <v>0</v>
      </c>
      <c r="AK38" s="14">
        <v>67.25888324873097</v>
      </c>
      <c r="AL38" s="10">
        <f>SUM(AH38:AK38)</f>
        <v>173.11602610587383</v>
      </c>
      <c r="AM38" s="10">
        <f>AL38</f>
        <v>173.11602610587383</v>
      </c>
      <c r="AN38" s="4" t="s">
        <v>217</v>
      </c>
      <c r="AO38" s="7" t="s">
        <v>189</v>
      </c>
      <c r="AP38" s="1" t="s">
        <v>251</v>
      </c>
      <c r="BX38" s="6"/>
      <c r="BY38" s="6"/>
      <c r="BZ38" s="6"/>
      <c r="CA38" s="6"/>
    </row>
    <row r="39" spans="1:80" ht="12.75">
      <c r="A39" s="1" t="s">
        <v>167</v>
      </c>
      <c r="B39" s="4" t="s">
        <v>216</v>
      </c>
      <c r="C39" s="1" t="s">
        <v>175</v>
      </c>
      <c r="D39" s="1" t="s">
        <v>20</v>
      </c>
      <c r="E39" s="1" t="s">
        <v>53</v>
      </c>
      <c r="F39" s="1" t="s">
        <v>176</v>
      </c>
      <c r="G39" s="1">
        <v>2</v>
      </c>
      <c r="H39" s="1">
        <v>24</v>
      </c>
      <c r="I39" s="1">
        <v>18</v>
      </c>
      <c r="J39" s="1">
        <v>6</v>
      </c>
      <c r="K39" s="1">
        <v>6</v>
      </c>
      <c r="L39" s="1">
        <v>10</v>
      </c>
      <c r="M39" s="1">
        <v>22</v>
      </c>
      <c r="N39" s="1">
        <v>17</v>
      </c>
      <c r="O39" s="1">
        <f>SUM(H39:N39)</f>
        <v>103</v>
      </c>
      <c r="P39" s="9">
        <f>100*O39/112</f>
        <v>91.96428571428571</v>
      </c>
      <c r="Q39" s="1" t="s">
        <v>206</v>
      </c>
      <c r="R39" s="1"/>
      <c r="S39" s="1" t="s">
        <v>206</v>
      </c>
      <c r="T39" s="1" t="s">
        <v>206</v>
      </c>
      <c r="U39" s="9">
        <f>SUM(Q39:T39)/4</f>
        <v>0</v>
      </c>
      <c r="V39" s="1">
        <v>45</v>
      </c>
      <c r="W39" s="11">
        <v>45</v>
      </c>
      <c r="X39" s="11">
        <v>50</v>
      </c>
      <c r="Y39" s="11">
        <v>40</v>
      </c>
      <c r="Z39" s="14">
        <f>100*SUM(V39:Y39)/200</f>
        <v>90</v>
      </c>
      <c r="AA39" s="1">
        <v>43.5</v>
      </c>
      <c r="AB39" s="1">
        <v>43</v>
      </c>
      <c r="AC39" s="1">
        <v>27</v>
      </c>
      <c r="AD39" s="1">
        <v>39</v>
      </c>
      <c r="AE39" s="14">
        <f>100*SUM(AA39:AD39)/197</f>
        <v>77.41116751269035</v>
      </c>
      <c r="AF39" s="14"/>
      <c r="AG39" s="14"/>
      <c r="AH39" s="9">
        <v>91.96428571428571</v>
      </c>
      <c r="AI39" s="1">
        <v>0</v>
      </c>
      <c r="AJ39" s="14">
        <v>90</v>
      </c>
      <c r="AK39" s="14">
        <v>77.41116751269035</v>
      </c>
      <c r="AL39" s="10">
        <f>SUM(AH39:AK39)</f>
        <v>259.3754532269761</v>
      </c>
      <c r="AM39" s="10">
        <f>AL39</f>
        <v>259.3754532269761</v>
      </c>
      <c r="AN39" s="4" t="s">
        <v>216</v>
      </c>
      <c r="AO39" s="1" t="s">
        <v>167</v>
      </c>
      <c r="AP39" s="1" t="s">
        <v>251</v>
      </c>
      <c r="BW39" s="6"/>
      <c r="BX39" s="6"/>
      <c r="BY39" s="6"/>
      <c r="BZ39" s="6"/>
      <c r="CB39" s="6"/>
    </row>
    <row r="40" spans="1:78" ht="12.75">
      <c r="A40" s="7" t="s">
        <v>189</v>
      </c>
      <c r="B40" s="4" t="s">
        <v>216</v>
      </c>
      <c r="C40" s="1" t="s">
        <v>26</v>
      </c>
      <c r="D40" s="1" t="s">
        <v>27</v>
      </c>
      <c r="E40" s="1" t="s">
        <v>28</v>
      </c>
      <c r="F40" s="1" t="s">
        <v>29</v>
      </c>
      <c r="G40" s="1">
        <v>38</v>
      </c>
      <c r="H40" s="1">
        <v>23</v>
      </c>
      <c r="I40" s="1">
        <v>18</v>
      </c>
      <c r="J40" s="1">
        <v>10</v>
      </c>
      <c r="K40" s="1">
        <v>4</v>
      </c>
      <c r="L40" s="1">
        <v>10</v>
      </c>
      <c r="M40" s="1">
        <v>25</v>
      </c>
      <c r="N40" s="1">
        <v>17</v>
      </c>
      <c r="O40" s="1">
        <f>SUM(H40:N40)</f>
        <v>107</v>
      </c>
      <c r="P40" s="9">
        <f>100*O40/112</f>
        <v>95.53571428571429</v>
      </c>
      <c r="Q40" s="1">
        <v>82</v>
      </c>
      <c r="R40" s="1">
        <v>67</v>
      </c>
      <c r="S40" s="1">
        <v>83</v>
      </c>
      <c r="T40" s="1">
        <v>83</v>
      </c>
      <c r="U40" s="9">
        <f>SUM(Q40:T40)/4</f>
        <v>78.75</v>
      </c>
      <c r="V40" s="1" t="s">
        <v>206</v>
      </c>
      <c r="W40" s="12" t="s">
        <v>206</v>
      </c>
      <c r="X40" s="11" t="s">
        <v>206</v>
      </c>
      <c r="Y40" s="11" t="s">
        <v>206</v>
      </c>
      <c r="Z40" s="14">
        <f>100*SUM(V40:Y40)/200</f>
        <v>0</v>
      </c>
      <c r="AA40" s="1">
        <v>31</v>
      </c>
      <c r="AB40" s="1">
        <v>31</v>
      </c>
      <c r="AC40" s="1">
        <v>29</v>
      </c>
      <c r="AD40" s="1">
        <v>14</v>
      </c>
      <c r="AE40" s="14">
        <f>100*SUM(AA40:AD40)/197</f>
        <v>53.2994923857868</v>
      </c>
      <c r="AF40" s="14"/>
      <c r="AG40" s="14"/>
      <c r="AH40" s="9">
        <v>95.53571428571429</v>
      </c>
      <c r="AI40" s="1">
        <v>78.75</v>
      </c>
      <c r="AJ40" s="14">
        <v>0</v>
      </c>
      <c r="AK40" s="14">
        <v>53.2994923857868</v>
      </c>
      <c r="AL40" s="10">
        <f>SUM(AH40:AK40)</f>
        <v>227.58520667150108</v>
      </c>
      <c r="AM40" s="10">
        <f>AL40</f>
        <v>227.58520667150108</v>
      </c>
      <c r="AN40" s="4" t="s">
        <v>216</v>
      </c>
      <c r="AO40" s="7" t="s">
        <v>189</v>
      </c>
      <c r="AP40" s="1" t="s">
        <v>251</v>
      </c>
      <c r="BW40" s="6"/>
      <c r="BX40" s="6"/>
      <c r="BY40" s="6"/>
      <c r="BZ40" s="6"/>
    </row>
    <row r="41" spans="1:78" ht="12.75">
      <c r="A41" s="1" t="s">
        <v>167</v>
      </c>
      <c r="B41" s="4" t="s">
        <v>216</v>
      </c>
      <c r="C41" s="1" t="s">
        <v>177</v>
      </c>
      <c r="D41" s="1" t="s">
        <v>71</v>
      </c>
      <c r="E41" s="1" t="s">
        <v>21</v>
      </c>
      <c r="F41" s="1" t="s">
        <v>134</v>
      </c>
      <c r="G41" s="1" t="s">
        <v>178</v>
      </c>
      <c r="H41" s="1">
        <v>25</v>
      </c>
      <c r="I41" s="1">
        <v>18</v>
      </c>
      <c r="J41" s="1">
        <v>10</v>
      </c>
      <c r="K41" s="1">
        <v>6</v>
      </c>
      <c r="L41" s="1">
        <v>10</v>
      </c>
      <c r="M41" s="1">
        <v>25</v>
      </c>
      <c r="N41" s="1">
        <v>16</v>
      </c>
      <c r="O41" s="1">
        <f>SUM(H41:N41)</f>
        <v>110</v>
      </c>
      <c r="P41" s="9">
        <f>100*O41/112</f>
        <v>98.21428571428571</v>
      </c>
      <c r="Q41" s="1">
        <v>64</v>
      </c>
      <c r="R41" s="1">
        <v>43</v>
      </c>
      <c r="S41" s="1">
        <v>60</v>
      </c>
      <c r="T41" s="1">
        <v>43</v>
      </c>
      <c r="U41" s="9">
        <f>SUM(Q41:T41)/4</f>
        <v>52.5</v>
      </c>
      <c r="V41" s="1">
        <v>50</v>
      </c>
      <c r="W41" s="11">
        <v>35</v>
      </c>
      <c r="X41" s="11">
        <v>50</v>
      </c>
      <c r="Y41" s="11">
        <v>50</v>
      </c>
      <c r="Z41" s="14">
        <f>100*SUM(V41:Y41)/200</f>
        <v>92.5</v>
      </c>
      <c r="AA41" s="1">
        <v>38.5</v>
      </c>
      <c r="AB41" s="1">
        <v>28</v>
      </c>
      <c r="AC41" s="1">
        <v>22</v>
      </c>
      <c r="AD41" s="1">
        <v>38</v>
      </c>
      <c r="AE41" s="14">
        <f>100*SUM(AA41:AD41)/197</f>
        <v>64.21319796954315</v>
      </c>
      <c r="AF41" s="14"/>
      <c r="AG41" s="14"/>
      <c r="AH41" s="9">
        <v>98.21428571428571</v>
      </c>
      <c r="AI41" s="1">
        <v>52.5</v>
      </c>
      <c r="AJ41" s="14">
        <v>92.5</v>
      </c>
      <c r="AK41" s="14">
        <v>64.21319796954315</v>
      </c>
      <c r="AL41" s="10">
        <f>SUM(AH41:AK41)</f>
        <v>307.4274836838289</v>
      </c>
      <c r="AM41" s="10">
        <f>AL41-AI41</f>
        <v>254.92748368382888</v>
      </c>
      <c r="AN41" s="4" t="s">
        <v>216</v>
      </c>
      <c r="AO41" s="1" t="s">
        <v>167</v>
      </c>
      <c r="AP41" s="1" t="s">
        <v>251</v>
      </c>
      <c r="BW41" s="6"/>
      <c r="BX41" s="6"/>
      <c r="BY41" s="6"/>
      <c r="BZ41" s="6"/>
    </row>
    <row r="42" spans="1:78" ht="12.75">
      <c r="A42" s="1" t="s">
        <v>167</v>
      </c>
      <c r="B42" s="4" t="s">
        <v>217</v>
      </c>
      <c r="C42" s="1" t="s">
        <v>179</v>
      </c>
      <c r="D42" s="1" t="s">
        <v>24</v>
      </c>
      <c r="E42" s="1" t="s">
        <v>97</v>
      </c>
      <c r="F42" s="1" t="s">
        <v>180</v>
      </c>
      <c r="G42" s="1">
        <v>2</v>
      </c>
      <c r="H42" s="1">
        <v>25</v>
      </c>
      <c r="I42" s="1">
        <v>18</v>
      </c>
      <c r="J42" s="1">
        <v>5</v>
      </c>
      <c r="K42" s="1">
        <v>4</v>
      </c>
      <c r="L42" s="1">
        <v>10</v>
      </c>
      <c r="M42" s="1"/>
      <c r="N42" s="1"/>
      <c r="O42" s="1">
        <f>SUM(H42:N42)</f>
        <v>62</v>
      </c>
      <c r="P42" s="9">
        <f>100*O42/112</f>
        <v>55.357142857142854</v>
      </c>
      <c r="Q42" s="1">
        <v>75</v>
      </c>
      <c r="R42" s="1">
        <v>60</v>
      </c>
      <c r="S42" s="1">
        <v>52</v>
      </c>
      <c r="T42" s="1" t="s">
        <v>206</v>
      </c>
      <c r="U42" s="9">
        <f>SUM(Q42:T42)/4</f>
        <v>46.75</v>
      </c>
      <c r="V42" s="1">
        <v>45</v>
      </c>
      <c r="W42" s="11">
        <v>45</v>
      </c>
      <c r="X42" s="11">
        <v>20</v>
      </c>
      <c r="Y42" s="11" t="s">
        <v>206</v>
      </c>
      <c r="Z42" s="14">
        <f>100*SUM(V42:Y42)/200</f>
        <v>55</v>
      </c>
      <c r="AA42" s="1">
        <v>39</v>
      </c>
      <c r="AB42" s="1"/>
      <c r="AC42" s="1">
        <v>0</v>
      </c>
      <c r="AD42" s="1">
        <v>0</v>
      </c>
      <c r="AE42" s="14">
        <f>100*SUM(AA42:AD42)/197</f>
        <v>19.79695431472081</v>
      </c>
      <c r="AF42" s="14"/>
      <c r="AG42" s="14"/>
      <c r="AH42" s="9">
        <v>55.357142857142854</v>
      </c>
      <c r="AI42" s="1">
        <v>46.75</v>
      </c>
      <c r="AJ42" s="14">
        <v>55</v>
      </c>
      <c r="AK42" s="14">
        <v>19.79695431472081</v>
      </c>
      <c r="AL42" s="10">
        <f>SUM(AH42:AK42)</f>
        <v>176.90409717186367</v>
      </c>
      <c r="AM42" s="10">
        <f>AL42-AK42</f>
        <v>157.10714285714286</v>
      </c>
      <c r="AN42" s="4" t="s">
        <v>217</v>
      </c>
      <c r="AO42" s="1" t="s">
        <v>167</v>
      </c>
      <c r="AP42" s="1" t="s">
        <v>251</v>
      </c>
      <c r="BW42" s="6"/>
      <c r="BX42" s="6"/>
      <c r="BY42" s="6"/>
      <c r="BZ42" s="6"/>
    </row>
    <row r="43" spans="1:78" ht="51">
      <c r="A43" s="7" t="s">
        <v>189</v>
      </c>
      <c r="B43" s="4" t="s">
        <v>216</v>
      </c>
      <c r="C43" s="1" t="s">
        <v>17</v>
      </c>
      <c r="D43" s="1" t="s">
        <v>3</v>
      </c>
      <c r="E43" s="1" t="s">
        <v>95</v>
      </c>
      <c r="F43" s="1" t="s">
        <v>153</v>
      </c>
      <c r="G43" s="1" t="s">
        <v>154</v>
      </c>
      <c r="H43" s="1">
        <v>19</v>
      </c>
      <c r="I43" s="1">
        <v>18</v>
      </c>
      <c r="J43" s="1">
        <v>10</v>
      </c>
      <c r="K43" s="1">
        <v>4</v>
      </c>
      <c r="L43" s="1">
        <v>8</v>
      </c>
      <c r="M43" s="1">
        <v>21</v>
      </c>
      <c r="N43" s="1">
        <v>15</v>
      </c>
      <c r="O43" s="1">
        <f>SUM(H43:N43)</f>
        <v>95</v>
      </c>
      <c r="P43" s="9">
        <f>100*O43/112</f>
        <v>84.82142857142857</v>
      </c>
      <c r="Q43" s="1" t="s">
        <v>208</v>
      </c>
      <c r="R43" s="1"/>
      <c r="S43" s="1" t="s">
        <v>206</v>
      </c>
      <c r="T43" s="1" t="s">
        <v>206</v>
      </c>
      <c r="U43" s="9">
        <f>SUM(Q43:T43)/4</f>
        <v>0</v>
      </c>
      <c r="V43" s="1">
        <v>50</v>
      </c>
      <c r="W43" s="11">
        <v>45</v>
      </c>
      <c r="X43" s="11">
        <v>50</v>
      </c>
      <c r="Y43" s="11">
        <v>50</v>
      </c>
      <c r="Z43" s="14">
        <f>100*SUM(V43:Y43)/200</f>
        <v>97.5</v>
      </c>
      <c r="AA43" s="1">
        <v>22</v>
      </c>
      <c r="AB43" s="1">
        <v>14</v>
      </c>
      <c r="AC43" s="1">
        <v>5</v>
      </c>
      <c r="AD43" s="1">
        <v>18</v>
      </c>
      <c r="AE43" s="14">
        <f>100*SUM(AA43:AD43)/197</f>
        <v>29.949238578680202</v>
      </c>
      <c r="AF43" s="14"/>
      <c r="AG43" s="14"/>
      <c r="AH43" s="9">
        <v>84.82142857142857</v>
      </c>
      <c r="AI43" s="1">
        <v>0</v>
      </c>
      <c r="AJ43" s="14">
        <v>97.5</v>
      </c>
      <c r="AK43" s="14">
        <v>29.949238578680202</v>
      </c>
      <c r="AL43" s="10">
        <f>SUM(AH43:AK43)</f>
        <v>212.27066715010875</v>
      </c>
      <c r="AM43" s="10">
        <f>AL43</f>
        <v>212.27066715010875</v>
      </c>
      <c r="AN43" s="4" t="s">
        <v>216</v>
      </c>
      <c r="AO43" s="7" t="s">
        <v>189</v>
      </c>
      <c r="AP43" s="1" t="s">
        <v>251</v>
      </c>
      <c r="BW43" s="6"/>
      <c r="BX43" s="6"/>
      <c r="BY43" s="6"/>
      <c r="BZ43" s="6"/>
    </row>
    <row r="44" spans="1:75" ht="12.75">
      <c r="A44" s="1" t="s">
        <v>167</v>
      </c>
      <c r="B44" s="4" t="s">
        <v>216</v>
      </c>
      <c r="C44" s="3" t="s">
        <v>181</v>
      </c>
      <c r="D44" s="3" t="s">
        <v>182</v>
      </c>
      <c r="E44" s="3" t="s">
        <v>43</v>
      </c>
      <c r="F44" s="1" t="s">
        <v>183</v>
      </c>
      <c r="G44" s="1">
        <v>2</v>
      </c>
      <c r="H44" s="1">
        <v>24</v>
      </c>
      <c r="I44" s="1">
        <v>17</v>
      </c>
      <c r="J44" s="1">
        <v>7</v>
      </c>
      <c r="K44" s="1">
        <v>6</v>
      </c>
      <c r="L44" s="1">
        <v>8</v>
      </c>
      <c r="M44" s="1">
        <v>19</v>
      </c>
      <c r="N44" s="1">
        <v>18</v>
      </c>
      <c r="O44" s="1">
        <f>SUM(H44:N44)</f>
        <v>99</v>
      </c>
      <c r="P44" s="9">
        <f>100*O44/112</f>
        <v>88.39285714285714</v>
      </c>
      <c r="Q44" s="1">
        <v>49</v>
      </c>
      <c r="R44" s="1">
        <v>57</v>
      </c>
      <c r="S44" s="1">
        <v>49</v>
      </c>
      <c r="T44" s="1" t="s">
        <v>206</v>
      </c>
      <c r="U44" s="9">
        <f>SUM(Q44:T44)/4</f>
        <v>38.75</v>
      </c>
      <c r="V44" s="1">
        <v>50</v>
      </c>
      <c r="W44" s="11">
        <v>50</v>
      </c>
      <c r="X44" s="11">
        <v>50</v>
      </c>
      <c r="Y44" s="11">
        <v>45</v>
      </c>
      <c r="Z44" s="14">
        <f>100*SUM(V44:Y44)/200</f>
        <v>97.5</v>
      </c>
      <c r="AA44" s="1">
        <v>28.5</v>
      </c>
      <c r="AB44" s="1">
        <v>43</v>
      </c>
      <c r="AC44" s="1">
        <v>42</v>
      </c>
      <c r="AD44" s="1">
        <v>53</v>
      </c>
      <c r="AE44" s="14">
        <f>100*SUM(AA44:AD44)/197</f>
        <v>84.51776649746193</v>
      </c>
      <c r="AF44" s="14"/>
      <c r="AG44" s="14"/>
      <c r="AH44" s="9">
        <v>88.39285714285714</v>
      </c>
      <c r="AI44" s="1">
        <v>38.75</v>
      </c>
      <c r="AJ44" s="14">
        <v>97.5</v>
      </c>
      <c r="AK44" s="14">
        <v>84.51776649746193</v>
      </c>
      <c r="AL44" s="10">
        <f>SUM(AH44:AK44)</f>
        <v>309.16062364031905</v>
      </c>
      <c r="AM44" s="10">
        <f>AL44-AI44</f>
        <v>270.41062364031905</v>
      </c>
      <c r="AN44" s="4" t="s">
        <v>216</v>
      </c>
      <c r="AO44" s="1" t="s">
        <v>167</v>
      </c>
      <c r="AP44" s="1" t="s">
        <v>251</v>
      </c>
      <c r="BW44" s="6"/>
    </row>
    <row r="45" spans="1:75" ht="12.75">
      <c r="A45" s="7" t="s">
        <v>189</v>
      </c>
      <c r="B45" s="4" t="s">
        <v>217</v>
      </c>
      <c r="C45" s="1" t="s">
        <v>164</v>
      </c>
      <c r="D45" s="1" t="s">
        <v>3</v>
      </c>
      <c r="E45" s="1" t="s">
        <v>58</v>
      </c>
      <c r="F45" s="1" t="s">
        <v>165</v>
      </c>
      <c r="G45" s="1">
        <v>7</v>
      </c>
      <c r="H45" s="1">
        <v>20</v>
      </c>
      <c r="I45" s="1">
        <v>13</v>
      </c>
      <c r="J45" s="1" t="s">
        <v>206</v>
      </c>
      <c r="K45" s="1">
        <v>4</v>
      </c>
      <c r="L45" s="1">
        <v>10</v>
      </c>
      <c r="M45" s="1">
        <v>23</v>
      </c>
      <c r="N45" s="1">
        <v>3</v>
      </c>
      <c r="O45" s="1">
        <f>SUM(H45:N45)</f>
        <v>73</v>
      </c>
      <c r="P45" s="9">
        <f>100*O45/112</f>
        <v>65.17857142857143</v>
      </c>
      <c r="Q45" s="1">
        <v>34</v>
      </c>
      <c r="R45" s="1"/>
      <c r="S45" s="1" t="s">
        <v>206</v>
      </c>
      <c r="T45" s="1" t="s">
        <v>206</v>
      </c>
      <c r="U45" s="9">
        <f>SUM(Q45:T45)/4</f>
        <v>8.5</v>
      </c>
      <c r="V45" s="1">
        <v>0</v>
      </c>
      <c r="W45" s="11">
        <v>40</v>
      </c>
      <c r="X45" s="11">
        <v>50</v>
      </c>
      <c r="Y45" s="11">
        <v>20</v>
      </c>
      <c r="Z45" s="14">
        <f>100*SUM(V45:Y45)/200</f>
        <v>55</v>
      </c>
      <c r="AA45" s="1" t="s">
        <v>206</v>
      </c>
      <c r="AB45" s="1">
        <v>2</v>
      </c>
      <c r="AC45" s="1">
        <v>0</v>
      </c>
      <c r="AD45" s="1">
        <v>0</v>
      </c>
      <c r="AE45" s="14">
        <f>100*SUM(AA45:AD45)/197</f>
        <v>1.015228426395939</v>
      </c>
      <c r="AF45" s="14"/>
      <c r="AG45" s="14"/>
      <c r="AH45" s="9">
        <v>65.17857142857143</v>
      </c>
      <c r="AI45" s="1">
        <v>8.5</v>
      </c>
      <c r="AJ45" s="14">
        <v>55</v>
      </c>
      <c r="AK45" s="14">
        <v>1.015228426395939</v>
      </c>
      <c r="AL45" s="10">
        <f>SUM(AH45:AK45)</f>
        <v>129.69379985496738</v>
      </c>
      <c r="AM45" s="10">
        <f>AL45-AK45</f>
        <v>128.67857142857144</v>
      </c>
      <c r="AN45" s="4" t="s">
        <v>217</v>
      </c>
      <c r="AO45" s="7" t="s">
        <v>189</v>
      </c>
      <c r="AP45" s="1"/>
      <c r="BW45" s="6"/>
    </row>
    <row r="46" spans="1:79" ht="12.75">
      <c r="A46" s="7" t="s">
        <v>189</v>
      </c>
      <c r="B46" s="4" t="s">
        <v>217</v>
      </c>
      <c r="C46" s="1" t="s">
        <v>76</v>
      </c>
      <c r="D46" s="1" t="s">
        <v>33</v>
      </c>
      <c r="E46" s="1" t="s">
        <v>77</v>
      </c>
      <c r="F46" s="1" t="s">
        <v>78</v>
      </c>
      <c r="G46" s="1">
        <v>1</v>
      </c>
      <c r="H46" s="1">
        <v>20</v>
      </c>
      <c r="I46" s="1">
        <v>13</v>
      </c>
      <c r="J46" s="1">
        <v>1</v>
      </c>
      <c r="K46" s="1">
        <v>6</v>
      </c>
      <c r="L46" s="1">
        <v>9</v>
      </c>
      <c r="M46" s="1"/>
      <c r="N46" s="1"/>
      <c r="O46" s="1">
        <f>SUM(H46:N46)</f>
        <v>49</v>
      </c>
      <c r="P46" s="9">
        <f>100*O46/112</f>
        <v>43.75</v>
      </c>
      <c r="Q46" s="1" t="s">
        <v>206</v>
      </c>
      <c r="R46" s="1"/>
      <c r="S46" s="1" t="s">
        <v>206</v>
      </c>
      <c r="T46" s="1" t="s">
        <v>206</v>
      </c>
      <c r="U46" s="9">
        <f>SUM(Q46:T46)/4</f>
        <v>0</v>
      </c>
      <c r="V46" s="1">
        <v>50</v>
      </c>
      <c r="W46" s="11">
        <v>45</v>
      </c>
      <c r="X46" s="11" t="s">
        <v>206</v>
      </c>
      <c r="Y46" s="11" t="s">
        <v>206</v>
      </c>
      <c r="Z46" s="14">
        <f>100*SUM(V46:Y46)/200</f>
        <v>47.5</v>
      </c>
      <c r="AA46" s="1" t="s">
        <v>206</v>
      </c>
      <c r="AB46" s="1"/>
      <c r="AC46" s="1">
        <v>0</v>
      </c>
      <c r="AD46" s="1">
        <v>0</v>
      </c>
      <c r="AE46" s="14">
        <f>100*SUM(AA46:AD46)/197</f>
        <v>0</v>
      </c>
      <c r="AF46" s="14"/>
      <c r="AG46" s="14"/>
      <c r="AH46" s="9">
        <v>43.75</v>
      </c>
      <c r="AI46" s="1">
        <v>0</v>
      </c>
      <c r="AJ46" s="14">
        <v>47.5</v>
      </c>
      <c r="AK46" s="14">
        <v>0</v>
      </c>
      <c r="AL46" s="10">
        <f>SUM(AH46:AK46)</f>
        <v>91.25</v>
      </c>
      <c r="AM46" s="10">
        <f>AL46</f>
        <v>91.25</v>
      </c>
      <c r="AN46" s="4" t="s">
        <v>217</v>
      </c>
      <c r="AO46" s="7" t="s">
        <v>189</v>
      </c>
      <c r="AP46" s="1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CA46" s="6"/>
    </row>
    <row r="47" spans="1:80" ht="12.75">
      <c r="A47" s="1" t="s">
        <v>167</v>
      </c>
      <c r="B47" s="4" t="s">
        <v>216</v>
      </c>
      <c r="C47" s="1" t="s">
        <v>184</v>
      </c>
      <c r="D47" s="1" t="s">
        <v>65</v>
      </c>
      <c r="E47" s="1" t="s">
        <v>41</v>
      </c>
      <c r="F47" s="1" t="s">
        <v>144</v>
      </c>
      <c r="G47" s="1">
        <v>7</v>
      </c>
      <c r="H47" s="1">
        <v>22</v>
      </c>
      <c r="I47" s="1" t="s">
        <v>206</v>
      </c>
      <c r="J47" s="1">
        <v>10</v>
      </c>
      <c r="K47" s="1">
        <v>6</v>
      </c>
      <c r="L47" s="1">
        <v>9</v>
      </c>
      <c r="M47" s="1">
        <v>25</v>
      </c>
      <c r="N47" s="1">
        <v>18</v>
      </c>
      <c r="O47" s="1">
        <f>SUM(H47:N47)</f>
        <v>90</v>
      </c>
      <c r="P47" s="9">
        <f>100*O47/112</f>
        <v>80.35714285714286</v>
      </c>
      <c r="Q47" s="1" t="s">
        <v>206</v>
      </c>
      <c r="R47" s="1"/>
      <c r="S47" s="1" t="s">
        <v>206</v>
      </c>
      <c r="T47" s="1" t="s">
        <v>206</v>
      </c>
      <c r="U47" s="9">
        <f>SUM(Q47:T47)/4</f>
        <v>0</v>
      </c>
      <c r="V47" s="1">
        <v>45</v>
      </c>
      <c r="W47" s="11">
        <v>45</v>
      </c>
      <c r="X47" s="11">
        <v>50</v>
      </c>
      <c r="Y47" s="11">
        <v>50</v>
      </c>
      <c r="Z47" s="14">
        <f>100*SUM(V47:Y47)/200</f>
        <v>95</v>
      </c>
      <c r="AA47" s="1">
        <v>43</v>
      </c>
      <c r="AB47" s="1">
        <v>46</v>
      </c>
      <c r="AC47" s="1">
        <v>38</v>
      </c>
      <c r="AD47" s="1">
        <v>41</v>
      </c>
      <c r="AE47" s="14">
        <f>100*SUM(AA47:AD47)/197</f>
        <v>85.27918781725889</v>
      </c>
      <c r="AF47" s="14"/>
      <c r="AG47" s="14"/>
      <c r="AH47" s="9">
        <v>80.35714285714286</v>
      </c>
      <c r="AI47" s="1">
        <v>0</v>
      </c>
      <c r="AJ47" s="14">
        <v>95</v>
      </c>
      <c r="AK47" s="14">
        <v>85.27918781725889</v>
      </c>
      <c r="AL47" s="10">
        <f>SUM(AH47:AK47)</f>
        <v>260.63633067440173</v>
      </c>
      <c r="AM47" s="10">
        <f>AL47</f>
        <v>260.63633067440173</v>
      </c>
      <c r="AN47" s="4" t="s">
        <v>216</v>
      </c>
      <c r="AO47" s="1" t="s">
        <v>167</v>
      </c>
      <c r="AP47" s="1" t="s">
        <v>251</v>
      </c>
      <c r="CB47" s="6"/>
    </row>
    <row r="48" spans="1:58" ht="12.75">
      <c r="A48" s="7" t="s">
        <v>189</v>
      </c>
      <c r="B48" s="4" t="s">
        <v>216</v>
      </c>
      <c r="C48" s="1" t="s">
        <v>155</v>
      </c>
      <c r="D48" s="1" t="s">
        <v>33</v>
      </c>
      <c r="E48" s="1" t="s">
        <v>77</v>
      </c>
      <c r="F48" s="1" t="s">
        <v>55</v>
      </c>
      <c r="G48" s="1">
        <v>25</v>
      </c>
      <c r="H48" s="1">
        <v>24</v>
      </c>
      <c r="I48" s="1">
        <v>15</v>
      </c>
      <c r="J48" s="1">
        <v>10</v>
      </c>
      <c r="K48" s="1">
        <v>6</v>
      </c>
      <c r="L48" s="1">
        <v>9</v>
      </c>
      <c r="M48" s="1">
        <v>25</v>
      </c>
      <c r="N48" s="1">
        <v>16</v>
      </c>
      <c r="O48" s="1">
        <f>SUM(H48:N48)</f>
        <v>105</v>
      </c>
      <c r="P48" s="9">
        <f>100*O48/112</f>
        <v>93.75</v>
      </c>
      <c r="Q48" s="1">
        <v>75</v>
      </c>
      <c r="R48" s="1">
        <v>72</v>
      </c>
      <c r="S48" s="1">
        <v>64</v>
      </c>
      <c r="T48" s="1">
        <v>87</v>
      </c>
      <c r="U48" s="9">
        <f>SUM(Q48:T48)/4</f>
        <v>74.5</v>
      </c>
      <c r="V48" s="1">
        <v>45</v>
      </c>
      <c r="W48" s="11">
        <v>45</v>
      </c>
      <c r="X48" s="11">
        <v>50</v>
      </c>
      <c r="Y48" s="11">
        <v>50</v>
      </c>
      <c r="Z48" s="14">
        <f>100*SUM(V48:Y48)/200</f>
        <v>95</v>
      </c>
      <c r="AA48" s="1">
        <v>33</v>
      </c>
      <c r="AB48" s="1">
        <v>33</v>
      </c>
      <c r="AC48" s="1">
        <v>37</v>
      </c>
      <c r="AD48" s="1">
        <v>20</v>
      </c>
      <c r="AE48" s="14">
        <f>100*SUM(AA48:AD48)/197</f>
        <v>62.43654822335025</v>
      </c>
      <c r="AF48" s="14"/>
      <c r="AG48" s="14"/>
      <c r="AH48" s="9">
        <v>93.75</v>
      </c>
      <c r="AI48" s="1">
        <v>74.5</v>
      </c>
      <c r="AJ48" s="14">
        <v>95</v>
      </c>
      <c r="AK48" s="14">
        <v>62.43654822335025</v>
      </c>
      <c r="AL48" s="10">
        <f>SUM(AH48:AK48)</f>
        <v>325.68654822335026</v>
      </c>
      <c r="AM48" s="10">
        <f>AL48-AK48</f>
        <v>263.25</v>
      </c>
      <c r="AN48" s="4" t="s">
        <v>216</v>
      </c>
      <c r="AO48" s="7" t="s">
        <v>189</v>
      </c>
      <c r="AP48" s="1" t="s">
        <v>251</v>
      </c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25.5">
      <c r="A49" s="7" t="s">
        <v>189</v>
      </c>
      <c r="B49" s="4" t="s">
        <v>217</v>
      </c>
      <c r="C49" s="1" t="s">
        <v>45</v>
      </c>
      <c r="D49" s="1" t="s">
        <v>46</v>
      </c>
      <c r="E49" s="1" t="s">
        <v>47</v>
      </c>
      <c r="F49" s="1" t="s">
        <v>48</v>
      </c>
      <c r="G49" s="1" t="s">
        <v>49</v>
      </c>
      <c r="H49" s="1">
        <v>16</v>
      </c>
      <c r="I49" s="1">
        <v>14</v>
      </c>
      <c r="J49" s="1">
        <v>6</v>
      </c>
      <c r="K49" s="1"/>
      <c r="L49" s="1">
        <v>10</v>
      </c>
      <c r="M49" s="1">
        <v>16</v>
      </c>
      <c r="N49" s="1">
        <v>18</v>
      </c>
      <c r="O49" s="1">
        <f>SUM(H49:N49)</f>
        <v>80</v>
      </c>
      <c r="P49" s="9">
        <f>100*O49/112</f>
        <v>71.42857142857143</v>
      </c>
      <c r="Q49" s="1" t="s">
        <v>206</v>
      </c>
      <c r="R49" s="1"/>
      <c r="S49" s="1" t="s">
        <v>206</v>
      </c>
      <c r="T49" s="1" t="s">
        <v>206</v>
      </c>
      <c r="U49" s="9">
        <f>SUM(Q49:T49)/4</f>
        <v>0</v>
      </c>
      <c r="V49" s="1">
        <v>25</v>
      </c>
      <c r="W49" s="11">
        <v>25</v>
      </c>
      <c r="X49" s="11">
        <v>45</v>
      </c>
      <c r="Y49" s="11">
        <v>20</v>
      </c>
      <c r="Z49" s="14">
        <f>100*SUM(V49:Y49)/200</f>
        <v>57.5</v>
      </c>
      <c r="AA49" s="1">
        <v>12.5</v>
      </c>
      <c r="AB49" s="1">
        <v>13</v>
      </c>
      <c r="AC49" s="1">
        <v>0</v>
      </c>
      <c r="AD49" s="1">
        <v>6</v>
      </c>
      <c r="AE49" s="14">
        <f>100*SUM(AA49:AD49)/197</f>
        <v>15.98984771573604</v>
      </c>
      <c r="AF49" s="14"/>
      <c r="AG49" s="14"/>
      <c r="AH49" s="9">
        <v>71.42857142857143</v>
      </c>
      <c r="AI49" s="1">
        <v>0</v>
      </c>
      <c r="AJ49" s="14">
        <v>57.5</v>
      </c>
      <c r="AK49" s="14">
        <v>15.98984771573604</v>
      </c>
      <c r="AL49" s="10">
        <f>SUM(AH49:AK49)</f>
        <v>144.91841914430748</v>
      </c>
      <c r="AM49" s="10">
        <f>AL49</f>
        <v>144.91841914430748</v>
      </c>
      <c r="AN49" s="4" t="s">
        <v>217</v>
      </c>
      <c r="AO49" s="7" t="s">
        <v>189</v>
      </c>
      <c r="AP49" s="1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79" ht="12.75">
      <c r="A50" s="7" t="s">
        <v>189</v>
      </c>
      <c r="B50" s="4" t="s">
        <v>216</v>
      </c>
      <c r="C50" s="1" t="s">
        <v>62</v>
      </c>
      <c r="D50" s="1" t="s">
        <v>63</v>
      </c>
      <c r="E50" s="1" t="s">
        <v>50</v>
      </c>
      <c r="F50" s="1" t="s">
        <v>25</v>
      </c>
      <c r="G50" s="1" t="s">
        <v>64</v>
      </c>
      <c r="H50" s="1">
        <v>22</v>
      </c>
      <c r="I50" s="1">
        <v>17</v>
      </c>
      <c r="J50" s="1">
        <v>7</v>
      </c>
      <c r="K50" s="1">
        <v>6</v>
      </c>
      <c r="L50" s="1">
        <v>9</v>
      </c>
      <c r="M50" s="1">
        <v>24</v>
      </c>
      <c r="N50" s="1">
        <v>17</v>
      </c>
      <c r="O50" s="1">
        <f>SUM(H50:N50)</f>
        <v>102</v>
      </c>
      <c r="P50" s="9">
        <f>100*O50/112</f>
        <v>91.07142857142857</v>
      </c>
      <c r="Q50" s="1">
        <v>70</v>
      </c>
      <c r="R50" s="1">
        <v>47</v>
      </c>
      <c r="S50" s="1">
        <v>76</v>
      </c>
      <c r="T50" s="1">
        <v>71</v>
      </c>
      <c r="U50" s="9">
        <f>SUM(Q50:T50)/4</f>
        <v>66</v>
      </c>
      <c r="V50" s="1">
        <v>50</v>
      </c>
      <c r="W50" s="11">
        <v>40</v>
      </c>
      <c r="X50" s="11">
        <v>35</v>
      </c>
      <c r="Y50" s="11">
        <v>30</v>
      </c>
      <c r="Z50" s="14">
        <f>100*SUM(V50:Y50)/200</f>
        <v>77.5</v>
      </c>
      <c r="AA50" s="1">
        <v>10.5</v>
      </c>
      <c r="AB50" s="1"/>
      <c r="AC50" s="1">
        <v>0</v>
      </c>
      <c r="AD50" s="1">
        <v>0</v>
      </c>
      <c r="AE50" s="14">
        <f>100*SUM(AA50:AD50)/197</f>
        <v>5.32994923857868</v>
      </c>
      <c r="AF50" s="14"/>
      <c r="AG50" s="14"/>
      <c r="AH50" s="9">
        <v>91.07142857142857</v>
      </c>
      <c r="AI50" s="1">
        <v>66</v>
      </c>
      <c r="AJ50" s="14">
        <v>77.5</v>
      </c>
      <c r="AK50" s="14">
        <v>5.32994923857868</v>
      </c>
      <c r="AL50" s="10">
        <f>SUM(AH50:AK50)</f>
        <v>239.90137781000723</v>
      </c>
      <c r="AM50" s="10">
        <f>AL50-AK50</f>
        <v>234.57142857142856</v>
      </c>
      <c r="AN50" s="4" t="s">
        <v>216</v>
      </c>
      <c r="AO50" s="7" t="s">
        <v>189</v>
      </c>
      <c r="AP50" s="1" t="s">
        <v>251</v>
      </c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CA50" s="6"/>
    </row>
    <row r="51" spans="1:58" ht="25.5">
      <c r="A51" s="7" t="s">
        <v>189</v>
      </c>
      <c r="B51" s="4" t="s">
        <v>216</v>
      </c>
      <c r="C51" s="1" t="s">
        <v>90</v>
      </c>
      <c r="D51" s="1" t="s">
        <v>91</v>
      </c>
      <c r="E51" s="1" t="s">
        <v>60</v>
      </c>
      <c r="F51" s="1" t="s">
        <v>92</v>
      </c>
      <c r="G51" s="1" t="s">
        <v>93</v>
      </c>
      <c r="H51" s="1">
        <v>25</v>
      </c>
      <c r="I51" s="1">
        <v>18</v>
      </c>
      <c r="J51" s="1">
        <v>8</v>
      </c>
      <c r="K51" s="1">
        <v>6</v>
      </c>
      <c r="L51" s="1">
        <v>10</v>
      </c>
      <c r="M51" s="1">
        <v>23</v>
      </c>
      <c r="N51" s="1">
        <v>18</v>
      </c>
      <c r="O51" s="1">
        <f>SUM(H51:N51)</f>
        <v>108</v>
      </c>
      <c r="P51" s="9">
        <f>100*O51/112</f>
        <v>96.42857142857143</v>
      </c>
      <c r="Q51" s="1">
        <v>76</v>
      </c>
      <c r="R51" s="1">
        <v>77</v>
      </c>
      <c r="S51" s="1">
        <v>80</v>
      </c>
      <c r="T51" s="1">
        <v>85</v>
      </c>
      <c r="U51" s="9">
        <f>SUM(Q51:T51)/4</f>
        <v>79.5</v>
      </c>
      <c r="V51" s="1">
        <v>45</v>
      </c>
      <c r="W51" s="11">
        <v>50</v>
      </c>
      <c r="X51" s="11">
        <v>50</v>
      </c>
      <c r="Y51" s="11">
        <v>50</v>
      </c>
      <c r="Z51" s="14">
        <f>100*SUM(V51:Y51)/200</f>
        <v>97.5</v>
      </c>
      <c r="AA51" s="1">
        <v>39</v>
      </c>
      <c r="AB51" s="1">
        <v>38</v>
      </c>
      <c r="AC51" s="1">
        <v>38</v>
      </c>
      <c r="AD51" s="1">
        <v>42</v>
      </c>
      <c r="AE51" s="14">
        <f>100*SUM(AA51:AD51)/197</f>
        <v>79.69543147208122</v>
      </c>
      <c r="AF51" s="14"/>
      <c r="AG51" s="14"/>
      <c r="AH51" s="9">
        <v>96.42857142857143</v>
      </c>
      <c r="AI51" s="1">
        <v>79.5</v>
      </c>
      <c r="AJ51" s="14">
        <v>97.5</v>
      </c>
      <c r="AK51" s="14">
        <v>79.69543147208122</v>
      </c>
      <c r="AL51" s="10">
        <f>SUM(AH51:AK51)</f>
        <v>353.12400290065267</v>
      </c>
      <c r="AM51" s="10">
        <f>AL51-AI51</f>
        <v>273.62400290065267</v>
      </c>
      <c r="AN51" s="4" t="s">
        <v>216</v>
      </c>
      <c r="AO51" s="7" t="s">
        <v>189</v>
      </c>
      <c r="AP51" s="1" t="s">
        <v>251</v>
      </c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12.75">
      <c r="A52" s="7" t="s">
        <v>189</v>
      </c>
      <c r="B52" s="4" t="s">
        <v>216</v>
      </c>
      <c r="C52" s="1" t="s">
        <v>30</v>
      </c>
      <c r="D52" s="1" t="s">
        <v>24</v>
      </c>
      <c r="E52" s="1" t="s">
        <v>31</v>
      </c>
      <c r="F52" s="1" t="s">
        <v>32</v>
      </c>
      <c r="G52" s="1">
        <v>853</v>
      </c>
      <c r="H52" s="1">
        <v>25</v>
      </c>
      <c r="I52" s="1">
        <v>18</v>
      </c>
      <c r="J52" s="1">
        <v>7</v>
      </c>
      <c r="K52" s="1">
        <v>6</v>
      </c>
      <c r="L52" s="1">
        <v>6</v>
      </c>
      <c r="M52" s="1">
        <v>25</v>
      </c>
      <c r="N52" s="1">
        <v>17</v>
      </c>
      <c r="O52" s="1">
        <f>SUM(H52:N52)</f>
        <v>104</v>
      </c>
      <c r="P52" s="9">
        <f>100*O52/112</f>
        <v>92.85714285714286</v>
      </c>
      <c r="Q52" s="1">
        <v>72</v>
      </c>
      <c r="R52" s="1">
        <v>50</v>
      </c>
      <c r="S52" s="1" t="s">
        <v>206</v>
      </c>
      <c r="T52" s="1" t="s">
        <v>206</v>
      </c>
      <c r="U52" s="9">
        <f>SUM(Q52:T52)/4</f>
        <v>30.5</v>
      </c>
      <c r="V52" s="1">
        <v>50</v>
      </c>
      <c r="W52" s="11">
        <v>50</v>
      </c>
      <c r="X52" s="11">
        <v>50</v>
      </c>
      <c r="Y52" s="11">
        <v>50</v>
      </c>
      <c r="Z52" s="14">
        <f>100*SUM(V52:Y52)/200</f>
        <v>100</v>
      </c>
      <c r="AA52" s="1">
        <v>43</v>
      </c>
      <c r="AB52" s="1">
        <v>38</v>
      </c>
      <c r="AC52" s="1">
        <v>35</v>
      </c>
      <c r="AD52" s="1">
        <v>41</v>
      </c>
      <c r="AE52" s="14">
        <f>100*SUM(AA52:AD52)/197</f>
        <v>79.69543147208122</v>
      </c>
      <c r="AF52" s="14"/>
      <c r="AG52" s="14"/>
      <c r="AH52" s="9">
        <v>92.85714285714286</v>
      </c>
      <c r="AI52" s="1">
        <v>30.5</v>
      </c>
      <c r="AJ52" s="14">
        <v>100</v>
      </c>
      <c r="AK52" s="14">
        <v>79.69543147208122</v>
      </c>
      <c r="AL52" s="10">
        <f>SUM(AH52:AK52)</f>
        <v>303.05257432922406</v>
      </c>
      <c r="AM52" s="10">
        <f>AL52-AI52</f>
        <v>272.55257432922406</v>
      </c>
      <c r="AN52" s="4" t="s">
        <v>216</v>
      </c>
      <c r="AO52" s="7" t="s">
        <v>189</v>
      </c>
      <c r="AP52" s="1" t="s">
        <v>251</v>
      </c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79" ht="12.75">
      <c r="A53" s="7" t="s">
        <v>189</v>
      </c>
      <c r="B53" s="4" t="s">
        <v>217</v>
      </c>
      <c r="C53" s="1" t="s">
        <v>73</v>
      </c>
      <c r="D53" s="1" t="s">
        <v>74</v>
      </c>
      <c r="E53" s="1" t="s">
        <v>75</v>
      </c>
      <c r="F53" s="1" t="s">
        <v>123</v>
      </c>
      <c r="G53" s="1">
        <v>1</v>
      </c>
      <c r="H53" s="1">
        <v>25</v>
      </c>
      <c r="I53" s="1">
        <v>14</v>
      </c>
      <c r="J53" s="1">
        <v>7</v>
      </c>
      <c r="K53" s="1">
        <v>4</v>
      </c>
      <c r="L53" s="1">
        <v>10</v>
      </c>
      <c r="M53" s="1">
        <v>21</v>
      </c>
      <c r="N53" s="1"/>
      <c r="O53" s="1">
        <f>SUM(H53:N53)</f>
        <v>81</v>
      </c>
      <c r="P53" s="9">
        <f>100*O53/112</f>
        <v>72.32142857142857</v>
      </c>
      <c r="Q53" s="1" t="s">
        <v>206</v>
      </c>
      <c r="R53" s="1"/>
      <c r="S53" s="1" t="s">
        <v>206</v>
      </c>
      <c r="T53" s="1" t="s">
        <v>206</v>
      </c>
      <c r="U53" s="9">
        <f>SUM(Q53:T53)/4</f>
        <v>0</v>
      </c>
      <c r="V53" s="1">
        <v>40</v>
      </c>
      <c r="W53" s="11">
        <v>35</v>
      </c>
      <c r="X53" s="11">
        <v>10</v>
      </c>
      <c r="Y53" s="11" t="s">
        <v>206</v>
      </c>
      <c r="Z53" s="14">
        <f>100*SUM(V53:Y53)/200</f>
        <v>42.5</v>
      </c>
      <c r="AA53" s="1">
        <v>30</v>
      </c>
      <c r="AB53" s="1">
        <v>35</v>
      </c>
      <c r="AC53" s="1">
        <v>0</v>
      </c>
      <c r="AD53" s="1">
        <v>0</v>
      </c>
      <c r="AE53" s="14">
        <f>100*SUM(AA53:AD53)/197</f>
        <v>32.994923857868024</v>
      </c>
      <c r="AF53" s="14"/>
      <c r="AG53" s="14"/>
      <c r="AH53" s="9">
        <v>72.32142857142857</v>
      </c>
      <c r="AI53" s="1">
        <v>0</v>
      </c>
      <c r="AJ53" s="14">
        <v>42.5</v>
      </c>
      <c r="AK53" s="14">
        <v>32.994923857868024</v>
      </c>
      <c r="AL53" s="10">
        <f>SUM(AH53:AK53)</f>
        <v>147.8163524292966</v>
      </c>
      <c r="AM53" s="10">
        <f>AL53</f>
        <v>147.8163524292966</v>
      </c>
      <c r="AN53" s="4" t="s">
        <v>217</v>
      </c>
      <c r="AO53" s="7" t="s">
        <v>189</v>
      </c>
      <c r="AP53" s="1" t="s">
        <v>251</v>
      </c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CA53" s="6"/>
    </row>
    <row r="54" spans="1:80" ht="12.75">
      <c r="A54" s="1" t="s">
        <v>167</v>
      </c>
      <c r="B54" s="4" t="s">
        <v>216</v>
      </c>
      <c r="C54" s="1" t="s">
        <v>185</v>
      </c>
      <c r="D54" s="1" t="s">
        <v>27</v>
      </c>
      <c r="E54" s="1" t="s">
        <v>28</v>
      </c>
      <c r="F54" s="1" t="s">
        <v>6</v>
      </c>
      <c r="G54" s="1">
        <v>1537</v>
      </c>
      <c r="H54" s="1">
        <v>24</v>
      </c>
      <c r="I54" s="1">
        <v>18</v>
      </c>
      <c r="J54" s="1">
        <v>8</v>
      </c>
      <c r="K54" s="1">
        <v>6</v>
      </c>
      <c r="L54" s="1">
        <v>9</v>
      </c>
      <c r="M54" s="1">
        <v>25</v>
      </c>
      <c r="N54" s="1">
        <v>18</v>
      </c>
      <c r="O54" s="1">
        <f>SUM(H54:N54)</f>
        <v>108</v>
      </c>
      <c r="P54" s="9">
        <f>100*O54/112</f>
        <v>96.42857142857143</v>
      </c>
      <c r="Q54" s="1">
        <v>36</v>
      </c>
      <c r="R54" s="1">
        <v>49</v>
      </c>
      <c r="S54" s="1">
        <v>43</v>
      </c>
      <c r="T54" s="1">
        <v>64</v>
      </c>
      <c r="U54" s="9">
        <f>SUM(Q54:T54)/4</f>
        <v>48</v>
      </c>
      <c r="V54" s="1">
        <v>45</v>
      </c>
      <c r="W54" s="11">
        <v>50</v>
      </c>
      <c r="X54" s="11">
        <v>45</v>
      </c>
      <c r="Y54" s="11">
        <v>50</v>
      </c>
      <c r="Z54" s="14">
        <f>100*SUM(V54:Y54)/200</f>
        <v>95</v>
      </c>
      <c r="AA54" s="1">
        <v>34</v>
      </c>
      <c r="AB54" s="1">
        <v>24</v>
      </c>
      <c r="AC54" s="1">
        <v>21</v>
      </c>
      <c r="AD54" s="1">
        <v>43</v>
      </c>
      <c r="AE54" s="14">
        <f>100*SUM(AA54:AD54)/197</f>
        <v>61.92893401015228</v>
      </c>
      <c r="AF54" s="14"/>
      <c r="AG54" s="14"/>
      <c r="AH54" s="9">
        <v>96.42857142857143</v>
      </c>
      <c r="AI54" s="1">
        <v>48</v>
      </c>
      <c r="AJ54" s="14">
        <v>95</v>
      </c>
      <c r="AK54" s="14">
        <v>61.92893401015228</v>
      </c>
      <c r="AL54" s="10">
        <f>SUM(AH54:AK54)</f>
        <v>301.3575054387237</v>
      </c>
      <c r="AM54" s="10">
        <f>AL54-AI54</f>
        <v>253.3575054387237</v>
      </c>
      <c r="AN54" s="4" t="s">
        <v>216</v>
      </c>
      <c r="AO54" s="1" t="s">
        <v>167</v>
      </c>
      <c r="AP54" s="1" t="s">
        <v>251</v>
      </c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CB54" s="6"/>
    </row>
    <row r="55" spans="1:42" ht="12.75">
      <c r="A55" s="1" t="s">
        <v>230</v>
      </c>
      <c r="B55" s="4" t="s">
        <v>217</v>
      </c>
      <c r="C55" s="1" t="s">
        <v>229</v>
      </c>
      <c r="D55" s="1" t="s">
        <v>145</v>
      </c>
      <c r="E55" s="1" t="s">
        <v>95</v>
      </c>
      <c r="F55" s="1" t="s">
        <v>144</v>
      </c>
      <c r="G55" s="1">
        <v>1</v>
      </c>
      <c r="H55" s="1"/>
      <c r="I55" s="1"/>
      <c r="J55" s="1"/>
      <c r="K55" s="1"/>
      <c r="L55" s="1"/>
      <c r="M55" s="1">
        <v>24</v>
      </c>
      <c r="N55" s="1">
        <v>14</v>
      </c>
      <c r="O55" s="1">
        <f>SUM(H55:N55)</f>
        <v>38</v>
      </c>
      <c r="P55" s="9">
        <f>100*O55/43</f>
        <v>88.37209302325581</v>
      </c>
      <c r="Q55" s="1"/>
      <c r="R55" s="1"/>
      <c r="S55" s="1"/>
      <c r="T55" s="1" t="s">
        <v>206</v>
      </c>
      <c r="U55" s="9">
        <f>SUM(Q55:T55)/4</f>
        <v>0</v>
      </c>
      <c r="V55" s="1"/>
      <c r="W55" s="1"/>
      <c r="X55" s="1"/>
      <c r="Y55" s="1" t="s">
        <v>206</v>
      </c>
      <c r="Z55" s="14">
        <f>100*SUM(V55:Y55)/200</f>
        <v>0</v>
      </c>
      <c r="AA55" s="1"/>
      <c r="AB55" s="1"/>
      <c r="AC55" s="1">
        <v>0</v>
      </c>
      <c r="AD55" s="1">
        <v>0</v>
      </c>
      <c r="AE55" s="14">
        <f>100*SUM(AA55:AD55)/197</f>
        <v>0</v>
      </c>
      <c r="AF55" s="1"/>
      <c r="AG55" s="1"/>
      <c r="AH55" s="9">
        <v>88.37209302325581</v>
      </c>
      <c r="AI55" s="1">
        <v>0</v>
      </c>
      <c r="AJ55" s="14">
        <v>0</v>
      </c>
      <c r="AK55" s="1">
        <v>0</v>
      </c>
      <c r="AL55" s="10">
        <f>SUM(AH55:AK55)</f>
        <v>88.37209302325581</v>
      </c>
      <c r="AM55" s="10">
        <f>AL55</f>
        <v>88.37209302325581</v>
      </c>
      <c r="AN55" s="4" t="s">
        <v>217</v>
      </c>
      <c r="AO55" s="1" t="s">
        <v>230</v>
      </c>
      <c r="AP55" s="1"/>
    </row>
    <row r="56" spans="1:58" ht="12.75">
      <c r="A56" s="7" t="s">
        <v>189</v>
      </c>
      <c r="B56" s="4" t="s">
        <v>217</v>
      </c>
      <c r="C56" s="1" t="s">
        <v>12</v>
      </c>
      <c r="D56" s="1" t="s">
        <v>13</v>
      </c>
      <c r="E56" s="1" t="s">
        <v>14</v>
      </c>
      <c r="F56" s="1" t="s">
        <v>15</v>
      </c>
      <c r="G56" s="1" t="s">
        <v>16</v>
      </c>
      <c r="H56" s="1">
        <v>16</v>
      </c>
      <c r="I56" s="1">
        <v>17</v>
      </c>
      <c r="J56" s="1" t="s">
        <v>206</v>
      </c>
      <c r="K56" s="1">
        <v>4</v>
      </c>
      <c r="L56" s="1"/>
      <c r="M56" s="1"/>
      <c r="N56" s="1">
        <v>18</v>
      </c>
      <c r="O56" s="1">
        <f>SUM(H56:N56)</f>
        <v>55</v>
      </c>
      <c r="P56" s="9">
        <f>100*O56/112</f>
        <v>49.107142857142854</v>
      </c>
      <c r="Q56" s="1">
        <v>71</v>
      </c>
      <c r="R56" s="1">
        <v>67</v>
      </c>
      <c r="S56" s="1" t="s">
        <v>206</v>
      </c>
      <c r="T56" s="1" t="s">
        <v>206</v>
      </c>
      <c r="U56" s="9">
        <f>SUM(Q56:T56)/4</f>
        <v>34.5</v>
      </c>
      <c r="V56" s="1">
        <v>50</v>
      </c>
      <c r="W56" s="11">
        <v>35</v>
      </c>
      <c r="X56" s="11" t="s">
        <v>206</v>
      </c>
      <c r="Y56" s="11" t="s">
        <v>206</v>
      </c>
      <c r="Z56" s="14">
        <f>100*SUM(V56:Y56)/200</f>
        <v>42.5</v>
      </c>
      <c r="AA56" s="1">
        <v>25</v>
      </c>
      <c r="AB56" s="1"/>
      <c r="AC56" s="1">
        <v>0</v>
      </c>
      <c r="AD56" s="1">
        <v>0</v>
      </c>
      <c r="AE56" s="14">
        <f>100*SUM(AA56:AD56)/197</f>
        <v>12.690355329949238</v>
      </c>
      <c r="AF56" s="14"/>
      <c r="AG56" s="14"/>
      <c r="AH56" s="9">
        <v>49.107142857142854</v>
      </c>
      <c r="AI56" s="1">
        <v>34.5</v>
      </c>
      <c r="AJ56" s="14">
        <v>42.5</v>
      </c>
      <c r="AK56" s="14">
        <v>12.690355329949238</v>
      </c>
      <c r="AL56" s="10">
        <f>SUM(AH56:AK56)</f>
        <v>138.7974981870921</v>
      </c>
      <c r="AM56" s="10">
        <f>AL56-AK56</f>
        <v>126.10714285714285</v>
      </c>
      <c r="AN56" s="4" t="s">
        <v>217</v>
      </c>
      <c r="AO56" s="7" t="s">
        <v>189</v>
      </c>
      <c r="AP56" s="1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ht="12.75">
      <c r="A57" s="7" t="s">
        <v>189</v>
      </c>
      <c r="B57" s="4" t="s">
        <v>217</v>
      </c>
      <c r="C57" s="1" t="s">
        <v>139</v>
      </c>
      <c r="D57" s="1" t="s">
        <v>140</v>
      </c>
      <c r="E57" s="1" t="s">
        <v>18</v>
      </c>
      <c r="F57" s="1" t="s">
        <v>66</v>
      </c>
      <c r="G57" s="1">
        <v>8</v>
      </c>
      <c r="H57" s="1" t="s">
        <v>206</v>
      </c>
      <c r="I57" s="1" t="s">
        <v>206</v>
      </c>
      <c r="J57" s="1">
        <v>6</v>
      </c>
      <c r="K57" s="1">
        <v>2</v>
      </c>
      <c r="L57" s="1">
        <v>9</v>
      </c>
      <c r="M57" s="1">
        <v>13</v>
      </c>
      <c r="N57" s="1">
        <v>11</v>
      </c>
      <c r="O57" s="1">
        <f>SUM(H57:N57)</f>
        <v>41</v>
      </c>
      <c r="P57" s="9">
        <f>100*O57/112</f>
        <v>36.607142857142854</v>
      </c>
      <c r="Q57" s="1">
        <v>22</v>
      </c>
      <c r="R57" s="1">
        <v>22</v>
      </c>
      <c r="S57" s="1">
        <v>39</v>
      </c>
      <c r="T57" s="1">
        <v>22</v>
      </c>
      <c r="U57" s="9">
        <f>SUM(Q57:T57)/4</f>
        <v>26.25</v>
      </c>
      <c r="V57" s="1">
        <v>0</v>
      </c>
      <c r="W57" s="11">
        <v>35</v>
      </c>
      <c r="X57" s="11">
        <v>50</v>
      </c>
      <c r="Y57" s="11">
        <v>25</v>
      </c>
      <c r="Z57" s="14">
        <f>100*SUM(V57:Y57)/200</f>
        <v>55</v>
      </c>
      <c r="AA57" s="1">
        <v>11</v>
      </c>
      <c r="AB57" s="1">
        <v>3</v>
      </c>
      <c r="AC57" s="1">
        <v>2</v>
      </c>
      <c r="AD57" s="1">
        <v>0</v>
      </c>
      <c r="AE57" s="14">
        <f>100*SUM(AA57:AD57)/197</f>
        <v>8.121827411167512</v>
      </c>
      <c r="AF57" s="14"/>
      <c r="AG57" s="14"/>
      <c r="AH57" s="9">
        <v>36.607142857142854</v>
      </c>
      <c r="AI57" s="1">
        <v>26.25</v>
      </c>
      <c r="AJ57" s="14">
        <v>55</v>
      </c>
      <c r="AK57" s="14">
        <v>8.121827411167512</v>
      </c>
      <c r="AL57" s="10">
        <f>SUM(AH57:AK57)</f>
        <v>125.97897026831038</v>
      </c>
      <c r="AM57" s="10">
        <f>AL57-AK57</f>
        <v>117.85714285714286</v>
      </c>
      <c r="AN57" s="4" t="s">
        <v>217</v>
      </c>
      <c r="AO57" s="7" t="s">
        <v>189</v>
      </c>
      <c r="AP57" s="1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80" ht="12.75">
      <c r="A58" s="1" t="s">
        <v>167</v>
      </c>
      <c r="B58" s="4" t="s">
        <v>216</v>
      </c>
      <c r="C58" s="1" t="s">
        <v>186</v>
      </c>
      <c r="D58" s="1" t="s">
        <v>187</v>
      </c>
      <c r="E58" s="1" t="s">
        <v>95</v>
      </c>
      <c r="F58" s="1" t="s">
        <v>22</v>
      </c>
      <c r="G58" s="1" t="s">
        <v>188</v>
      </c>
      <c r="H58" s="1">
        <v>25</v>
      </c>
      <c r="I58" s="1">
        <v>18</v>
      </c>
      <c r="J58" s="1">
        <v>6</v>
      </c>
      <c r="K58" s="1">
        <v>6</v>
      </c>
      <c r="L58" s="1">
        <v>10</v>
      </c>
      <c r="M58" s="1">
        <v>25</v>
      </c>
      <c r="N58" s="1">
        <v>17</v>
      </c>
      <c r="O58" s="1">
        <f>SUM(H58:N58)</f>
        <v>107</v>
      </c>
      <c r="P58" s="9">
        <f>100*O58/112</f>
        <v>95.53571428571429</v>
      </c>
      <c r="Q58" s="1" t="s">
        <v>206</v>
      </c>
      <c r="R58" s="1"/>
      <c r="S58" s="1" t="s">
        <v>206</v>
      </c>
      <c r="T58" s="1" t="s">
        <v>206</v>
      </c>
      <c r="U58" s="9">
        <f>SUM(Q58:T58)/4</f>
        <v>0</v>
      </c>
      <c r="V58" s="1">
        <v>30</v>
      </c>
      <c r="W58" s="11">
        <v>50</v>
      </c>
      <c r="X58" s="11">
        <v>45</v>
      </c>
      <c r="Y58" s="11">
        <v>50</v>
      </c>
      <c r="Z58" s="14">
        <f>100*SUM(V58:Y58)/200</f>
        <v>87.5</v>
      </c>
      <c r="AA58" s="1">
        <v>37</v>
      </c>
      <c r="AB58" s="1">
        <v>40</v>
      </c>
      <c r="AC58" s="1">
        <v>35</v>
      </c>
      <c r="AD58" s="1">
        <v>26</v>
      </c>
      <c r="AE58" s="14">
        <f>100*SUM(AA58:AD58)/197</f>
        <v>70.05076142131979</v>
      </c>
      <c r="AF58" s="14"/>
      <c r="AG58" s="14"/>
      <c r="AH58" s="9">
        <v>95.53571428571429</v>
      </c>
      <c r="AI58" s="1">
        <v>0</v>
      </c>
      <c r="AJ58" s="14">
        <v>87.5</v>
      </c>
      <c r="AK58" s="14">
        <v>70.05076142131979</v>
      </c>
      <c r="AL58" s="10">
        <f>SUM(AH58:AK58)</f>
        <v>253.08647570703408</v>
      </c>
      <c r="AM58" s="10">
        <f>AL58</f>
        <v>253.08647570703408</v>
      </c>
      <c r="AN58" s="4" t="s">
        <v>216</v>
      </c>
      <c r="AO58" s="1" t="s">
        <v>167</v>
      </c>
      <c r="AP58" s="1" t="s">
        <v>251</v>
      </c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CB58" s="6"/>
    </row>
    <row r="59" spans="1:58" ht="12.75">
      <c r="A59" s="7" t="s">
        <v>189</v>
      </c>
      <c r="B59" s="4" t="s">
        <v>217</v>
      </c>
      <c r="C59" s="1" t="s">
        <v>112</v>
      </c>
      <c r="D59" s="1" t="s">
        <v>113</v>
      </c>
      <c r="E59" s="1" t="s">
        <v>114</v>
      </c>
      <c r="F59" s="1" t="s">
        <v>160</v>
      </c>
      <c r="G59" s="1" t="s">
        <v>115</v>
      </c>
      <c r="H59" s="1" t="s">
        <v>206</v>
      </c>
      <c r="I59" s="1" t="s">
        <v>206</v>
      </c>
      <c r="J59" s="1">
        <v>10</v>
      </c>
      <c r="K59" s="1">
        <v>6</v>
      </c>
      <c r="L59" s="1">
        <v>10</v>
      </c>
      <c r="M59" s="1">
        <v>25</v>
      </c>
      <c r="N59" s="1">
        <v>18</v>
      </c>
      <c r="O59" s="1">
        <f>SUM(H59:N59)</f>
        <v>69</v>
      </c>
      <c r="P59" s="9">
        <f>100*O59/112</f>
        <v>61.607142857142854</v>
      </c>
      <c r="Q59" s="1">
        <v>81</v>
      </c>
      <c r="R59" s="1">
        <v>72</v>
      </c>
      <c r="S59" s="1">
        <v>77</v>
      </c>
      <c r="T59" s="1" t="s">
        <v>206</v>
      </c>
      <c r="U59" s="9">
        <f>SUM(Q59:T59)/4</f>
        <v>57.5</v>
      </c>
      <c r="V59" s="1" t="s">
        <v>206</v>
      </c>
      <c r="W59" s="12" t="s">
        <v>206</v>
      </c>
      <c r="X59" s="11" t="s">
        <v>206</v>
      </c>
      <c r="Y59" s="11" t="s">
        <v>206</v>
      </c>
      <c r="Z59" s="14">
        <f>100*SUM(V59:Y59)/200</f>
        <v>0</v>
      </c>
      <c r="AA59" s="1">
        <v>28.5</v>
      </c>
      <c r="AB59" s="1">
        <v>30</v>
      </c>
      <c r="AC59" s="1">
        <v>27</v>
      </c>
      <c r="AD59" s="1">
        <v>22</v>
      </c>
      <c r="AE59" s="14">
        <f>100*SUM(AA59:AD59)/197</f>
        <v>54.568527918781726</v>
      </c>
      <c r="AF59" s="14"/>
      <c r="AG59" s="14"/>
      <c r="AH59" s="9">
        <v>61.607142857142854</v>
      </c>
      <c r="AI59" s="1">
        <v>57.5</v>
      </c>
      <c r="AJ59" s="14">
        <v>0</v>
      </c>
      <c r="AK59" s="14">
        <v>54.568527918781726</v>
      </c>
      <c r="AL59" s="10">
        <f>SUM(AH59:AK59)</f>
        <v>173.67567077592457</v>
      </c>
      <c r="AM59" s="10">
        <f>AL59</f>
        <v>173.67567077592457</v>
      </c>
      <c r="AN59" s="4" t="s">
        <v>217</v>
      </c>
      <c r="AO59" s="7" t="s">
        <v>189</v>
      </c>
      <c r="AP59" s="1" t="s">
        <v>251</v>
      </c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2014-03-07T13:57:05Z</cp:lastPrinted>
  <dcterms:created xsi:type="dcterms:W3CDTF">2013-11-19T12:26:27Z</dcterms:created>
  <dcterms:modified xsi:type="dcterms:W3CDTF">2014-03-07T14:10:08Z</dcterms:modified>
  <cp:category/>
  <cp:version/>
  <cp:contentType/>
  <cp:contentStatus/>
</cp:coreProperties>
</file>