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Список на 27.01.14" sheetId="1" r:id="rId1"/>
  </sheets>
  <definedNames>
    <definedName name="_xlnm.Print_Area" localSheetId="0">'Список на 27.01.14'!#REF!</definedName>
  </definedNames>
  <calcPr fullCalcOnLoad="1"/>
</workbook>
</file>

<file path=xl/sharedStrings.xml><?xml version="1.0" encoding="utf-8"?>
<sst xmlns="http://schemas.openxmlformats.org/spreadsheetml/2006/main" count="588" uniqueCount="290">
  <si>
    <t>Дмитриевна</t>
  </si>
  <si>
    <t>Лысяков</t>
  </si>
  <si>
    <t>Аркадий</t>
  </si>
  <si>
    <t>Адлер</t>
  </si>
  <si>
    <t>Сергей</t>
  </si>
  <si>
    <t>Всеволодович</t>
  </si>
  <si>
    <t>Черноголовка</t>
  </si>
  <si>
    <t>Москва</t>
  </si>
  <si>
    <t>Воробьев</t>
  </si>
  <si>
    <t>Тихон</t>
  </si>
  <si>
    <t>Юрьевич</t>
  </si>
  <si>
    <t>Ухта</t>
  </si>
  <si>
    <t>Гуманитарно-педагогический лицей</t>
  </si>
  <si>
    <t>Холькина</t>
  </si>
  <si>
    <t>Арина</t>
  </si>
  <si>
    <t>Алексеевна</t>
  </si>
  <si>
    <t>Магнитогорск</t>
  </si>
  <si>
    <t>МОУ"СОШ №8"</t>
  </si>
  <si>
    <t>Сидоров</t>
  </si>
  <si>
    <t>Сергеевич</t>
  </si>
  <si>
    <t>Большелапов</t>
  </si>
  <si>
    <t>Михаил</t>
  </si>
  <si>
    <t>Александрович</t>
  </si>
  <si>
    <t>Саратов</t>
  </si>
  <si>
    <t>Лицей-интернат естественных наук</t>
  </si>
  <si>
    <t>Мария</t>
  </si>
  <si>
    <t>Санкт-Петербург</t>
  </si>
  <si>
    <t>Пугин</t>
  </si>
  <si>
    <t>Александр</t>
  </si>
  <si>
    <t>Константинович</t>
  </si>
  <si>
    <t>Курган</t>
  </si>
  <si>
    <t>Федирко</t>
  </si>
  <si>
    <t>Валериевна</t>
  </si>
  <si>
    <t>Москва, Зеленоград</t>
  </si>
  <si>
    <t>Лавритов</t>
  </si>
  <si>
    <t>Дмитрий</t>
  </si>
  <si>
    <t>Ильич</t>
  </si>
  <si>
    <t>Михайлович</t>
  </si>
  <si>
    <t>Валерьевна</t>
  </si>
  <si>
    <t>Калиночкин</t>
  </si>
  <si>
    <t>Денис</t>
  </si>
  <si>
    <t>Железногорск</t>
  </si>
  <si>
    <t>Липнягова</t>
  </si>
  <si>
    <t>Елена</t>
  </si>
  <si>
    <t>Ивановна</t>
  </si>
  <si>
    <t>Чебоксары</t>
  </si>
  <si>
    <t>Игоревич</t>
  </si>
  <si>
    <t>Ульяновск</t>
  </si>
  <si>
    <t>Тойгильдин</t>
  </si>
  <si>
    <t>Олег</t>
  </si>
  <si>
    <t>Анатольевич</t>
  </si>
  <si>
    <t>Димитровград</t>
  </si>
  <si>
    <t>Городская гимназия</t>
  </si>
  <si>
    <t>Александровна</t>
  </si>
  <si>
    <t>Обнинск</t>
  </si>
  <si>
    <t>Диана</t>
  </si>
  <si>
    <t>Вадимович</t>
  </si>
  <si>
    <t>Владимировна</t>
  </si>
  <si>
    <t>Владимир</t>
  </si>
  <si>
    <t>Дюков</t>
  </si>
  <si>
    <t>Владислав</t>
  </si>
  <si>
    <t>Алексеевич</t>
  </si>
  <si>
    <t>ОРЕЛ</t>
  </si>
  <si>
    <t>Владимирович</t>
  </si>
  <si>
    <t>№1</t>
  </si>
  <si>
    <t>Урядова</t>
  </si>
  <si>
    <t>Александра</t>
  </si>
  <si>
    <t>№45</t>
  </si>
  <si>
    <t>Анастасия</t>
  </si>
  <si>
    <t>Тверь</t>
  </si>
  <si>
    <t>Бритвина</t>
  </si>
  <si>
    <t>Любовь</t>
  </si>
  <si>
    <t>Андреевна</t>
  </si>
  <si>
    <t>Гимназия 1</t>
  </si>
  <si>
    <t>Андрей</t>
  </si>
  <si>
    <t>Челно-Вершины</t>
  </si>
  <si>
    <t>Хабибулин</t>
  </si>
  <si>
    <t>Марат</t>
  </si>
  <si>
    <t>Ильдарович</t>
  </si>
  <si>
    <t>Ирина</t>
  </si>
  <si>
    <t>Строков</t>
  </si>
  <si>
    <t>Вячеславович</t>
  </si>
  <si>
    <t>Республика Хакасия</t>
  </si>
  <si>
    <t>Любавин</t>
  </si>
  <si>
    <t>Максим</t>
  </si>
  <si>
    <t>Олегович</t>
  </si>
  <si>
    <t>Уварово</t>
  </si>
  <si>
    <t>МБОУ лицей им. А.И.Данилова</t>
  </si>
  <si>
    <t>Корнеев</t>
  </si>
  <si>
    <t>Павел</t>
  </si>
  <si>
    <t>Леонидович</t>
  </si>
  <si>
    <t>Белгород</t>
  </si>
  <si>
    <t>Анна</t>
  </si>
  <si>
    <t>Барнаул</t>
  </si>
  <si>
    <t>Фаизов</t>
  </si>
  <si>
    <t>Борис</t>
  </si>
  <si>
    <t>Уфа</t>
  </si>
  <si>
    <t>МБОУ Лицей "Содружество"</t>
  </si>
  <si>
    <t>Иван</t>
  </si>
  <si>
    <t>Андреевич</t>
  </si>
  <si>
    <t>Красногорск</t>
  </si>
  <si>
    <t>Витальевна</t>
  </si>
  <si>
    <t>Косарев</t>
  </si>
  <si>
    <t>Григорий</t>
  </si>
  <si>
    <t>Тимофеевич</t>
  </si>
  <si>
    <t>Королёв</t>
  </si>
  <si>
    <t>Маклашкин</t>
  </si>
  <si>
    <t>Жуковский</t>
  </si>
  <si>
    <t>Илья</t>
  </si>
  <si>
    <t>Викторович</t>
  </si>
  <si>
    <t>Нерюнгри</t>
  </si>
  <si>
    <t>Павлова</t>
  </si>
  <si>
    <t>Михайловна</t>
  </si>
  <si>
    <t>МБОУ "Гимназия"</t>
  </si>
  <si>
    <t>Павлов</t>
  </si>
  <si>
    <t>Хабаровск</t>
  </si>
  <si>
    <t>ЛИТ</t>
  </si>
  <si>
    <t>Егор</t>
  </si>
  <si>
    <t>Олеговна</t>
  </si>
  <si>
    <t>Киушкин</t>
  </si>
  <si>
    <t>гимназия №1</t>
  </si>
  <si>
    <t>Эрмидис</t>
  </si>
  <si>
    <t>Александр-Павел</t>
  </si>
  <si>
    <t>-</t>
  </si>
  <si>
    <t>Гимназия №1</t>
  </si>
  <si>
    <t>Иноземцево</t>
  </si>
  <si>
    <t>Османкин</t>
  </si>
  <si>
    <t>Евгений</t>
  </si>
  <si>
    <t>Дмитриевич</t>
  </si>
  <si>
    <t>Новороссийск</t>
  </si>
  <si>
    <t>Маслёнкова</t>
  </si>
  <si>
    <t>Ржев</t>
  </si>
  <si>
    <t>Приуральский</t>
  </si>
  <si>
    <t>Роман</t>
  </si>
  <si>
    <t>Клименко</t>
  </si>
  <si>
    <t>БСОШ</t>
  </si>
  <si>
    <t>Плюшкин</t>
  </si>
  <si>
    <t>Краснодар</t>
  </si>
  <si>
    <t>лицей ИСТЭк</t>
  </si>
  <si>
    <t>Круглов</t>
  </si>
  <si>
    <t>Павлович</t>
  </si>
  <si>
    <t>Петрозаводск</t>
  </si>
  <si>
    <t>Державинский лицей</t>
  </si>
  <si>
    <t>МБОУ гимназия № 64</t>
  </si>
  <si>
    <t>Лобанова</t>
  </si>
  <si>
    <t>Екатеринбург</t>
  </si>
  <si>
    <t>Волгоград</t>
  </si>
  <si>
    <t>Карасев</t>
  </si>
  <si>
    <t>Антон</t>
  </si>
  <si>
    <t>Дзержинск</t>
  </si>
  <si>
    <t>НЧОУ СОШ имени Лобачевского.</t>
  </si>
  <si>
    <t>Худнев</t>
  </si>
  <si>
    <t>Алексей</t>
  </si>
  <si>
    <t>Азбукина</t>
  </si>
  <si>
    <t>Надежда</t>
  </si>
  <si>
    <t>Воскресенск</t>
  </si>
  <si>
    <t>Кольчугино</t>
  </si>
  <si>
    <t>Боброва</t>
  </si>
  <si>
    <t>Мстиславовна</t>
  </si>
  <si>
    <t>Дзержинский</t>
  </si>
  <si>
    <t>МБОУ "Лицей № 2"</t>
  </si>
  <si>
    <t>Никита</t>
  </si>
  <si>
    <t>Орешкова</t>
  </si>
  <si>
    <t>Рязань</t>
  </si>
  <si>
    <t>Лебедева</t>
  </si>
  <si>
    <t>Серафима</t>
  </si>
  <si>
    <t>Карабалык</t>
  </si>
  <si>
    <t>Базылева</t>
  </si>
  <si>
    <t>Шатура</t>
  </si>
  <si>
    <t>Самохин</t>
  </si>
  <si>
    <t>Валентин</t>
  </si>
  <si>
    <t>Брянск</t>
  </si>
  <si>
    <t>Гимназия №2</t>
  </si>
  <si>
    <t>Иваново</t>
  </si>
  <si>
    <t>ЧОУ "Гармония"</t>
  </si>
  <si>
    <t>Тихонов</t>
  </si>
  <si>
    <t>Ярослав</t>
  </si>
  <si>
    <t>Семён</t>
  </si>
  <si>
    <t>Ноаров</t>
  </si>
  <si>
    <t>Георгий</t>
  </si>
  <si>
    <t>Лицей "Вторая школа"</t>
  </si>
  <si>
    <t>Балашиха</t>
  </si>
  <si>
    <t>Зимнюков</t>
  </si>
  <si>
    <t>ФТЛ №1</t>
  </si>
  <si>
    <t>Киселев</t>
  </si>
  <si>
    <t>Степеннов</t>
  </si>
  <si>
    <t>Калуга</t>
  </si>
  <si>
    <t>Способ поступления</t>
  </si>
  <si>
    <t>ЛШ</t>
  </si>
  <si>
    <t>Гераськин</t>
  </si>
  <si>
    <t>Львович</t>
  </si>
  <si>
    <t>Добрятино</t>
  </si>
  <si>
    <t>Котяшова</t>
  </si>
  <si>
    <t>Юрьевна</t>
  </si>
  <si>
    <t>Лесонен</t>
  </si>
  <si>
    <t>Мурзякова</t>
  </si>
  <si>
    <t>Пахомов</t>
  </si>
  <si>
    <t>Нововоронеж</t>
  </si>
  <si>
    <t>Пыхтюк</t>
  </si>
  <si>
    <t>№5</t>
  </si>
  <si>
    <t>Селифанова</t>
  </si>
  <si>
    <t>Геленджик</t>
  </si>
  <si>
    <t>Синицын</t>
  </si>
  <si>
    <t>Богдан</t>
  </si>
  <si>
    <t>Горячий Ключ</t>
  </si>
  <si>
    <t>Титова</t>
  </si>
  <si>
    <t>Халайджи</t>
  </si>
  <si>
    <t>Шатурный</t>
  </si>
  <si>
    <t>Артем</t>
  </si>
  <si>
    <t>ФТЛ 1</t>
  </si>
  <si>
    <t>Интернет</t>
  </si>
  <si>
    <t>Дурникин</t>
  </si>
  <si>
    <t>Николай</t>
  </si>
  <si>
    <t>Челябинск</t>
  </si>
  <si>
    <t>Астафьева</t>
  </si>
  <si>
    <t>Стелла</t>
  </si>
  <si>
    <t>Акименкова</t>
  </si>
  <si>
    <t>Лукин</t>
  </si>
  <si>
    <t>Русланович</t>
  </si>
  <si>
    <t>Лебедянь</t>
  </si>
  <si>
    <t>Лебедев</t>
  </si>
  <si>
    <t>Тимофей</t>
  </si>
  <si>
    <t>Ноябрьск</t>
  </si>
  <si>
    <t>МБОУ "Гимназия №1"</t>
  </si>
  <si>
    <t>99Доп.Набор1</t>
  </si>
  <si>
    <t>98Доп.набор2</t>
  </si>
  <si>
    <t>97Доп.набор3</t>
  </si>
  <si>
    <t>н</t>
  </si>
  <si>
    <t>файл не читается</t>
  </si>
  <si>
    <t>фото неразборчивые и темные</t>
  </si>
  <si>
    <t>Математика 1 (из 25)</t>
  </si>
  <si>
    <t>Мат-ка 2 (из 18)</t>
  </si>
  <si>
    <t>Физика 1 (45)</t>
  </si>
  <si>
    <t>Мат-ка 3 (из 10)</t>
  </si>
  <si>
    <t>Инф-ка 1 (из 50)</t>
  </si>
  <si>
    <t>Мат-ка из 100</t>
  </si>
  <si>
    <t>Физика из 100</t>
  </si>
  <si>
    <t>ЗШ</t>
  </si>
  <si>
    <t>кандидат</t>
  </si>
  <si>
    <t>Доп.набор</t>
  </si>
  <si>
    <t>Бондаренко</t>
  </si>
  <si>
    <t>Излучинск</t>
  </si>
  <si>
    <t>Зарубин</t>
  </si>
  <si>
    <t>Самара</t>
  </si>
  <si>
    <t>Толмачев</t>
  </si>
  <si>
    <t>Абакан</t>
  </si>
  <si>
    <t>Меркушев</t>
  </si>
  <si>
    <t>Днепропетровск</t>
  </si>
  <si>
    <t>Лицей Информационных Технологий</t>
  </si>
  <si>
    <t>Блинников</t>
  </si>
  <si>
    <t>МОУ "ГИЯ"</t>
  </si>
  <si>
    <t>Каданова</t>
  </si>
  <si>
    <t>Таганрог</t>
  </si>
  <si>
    <t>Кузнецов</t>
  </si>
  <si>
    <t>Химки</t>
  </si>
  <si>
    <t>Вакорин</t>
  </si>
  <si>
    <t>Романович</t>
  </si>
  <si>
    <t>Пермь</t>
  </si>
  <si>
    <t>Федун</t>
  </si>
  <si>
    <t>Санкт-Петербург, п. Металлострой</t>
  </si>
  <si>
    <t>Толпаров</t>
  </si>
  <si>
    <t>Таймураз</t>
  </si>
  <si>
    <t>ЧОУ "Гимназия 1"</t>
  </si>
  <si>
    <t>Горовой</t>
  </si>
  <si>
    <t>Новокузнецк</t>
  </si>
  <si>
    <t>Гулякина</t>
  </si>
  <si>
    <t>Зимин</t>
  </si>
  <si>
    <t>Федор</t>
  </si>
  <si>
    <t>96Доп.набор4</t>
  </si>
  <si>
    <t>Проскурин</t>
  </si>
  <si>
    <t>Благовещенск</t>
  </si>
  <si>
    <t>Ваганова</t>
  </si>
  <si>
    <t>95Доп.набор5</t>
  </si>
  <si>
    <t>Химия 1-2 (из 100)</t>
  </si>
  <si>
    <t>химия 3 (из 100)</t>
  </si>
  <si>
    <t>Инф-ка (из 100)</t>
  </si>
  <si>
    <t>Инф-ка 2 (из 50)</t>
  </si>
  <si>
    <t>Мат-ка 4 (из 6)</t>
  </si>
  <si>
    <t>Химия 1-3 (из 100)</t>
  </si>
  <si>
    <t>Физика 2 (50)</t>
  </si>
  <si>
    <t>Мат-ка 5 (из 10)</t>
  </si>
  <si>
    <t>Мат-ка 1-5 (из 69)</t>
  </si>
  <si>
    <t>Статус на 27.01.14</t>
  </si>
  <si>
    <t>Итого на 27.01.14</t>
  </si>
  <si>
    <t>по трем лучшим предметам</t>
  </si>
  <si>
    <t>Фамилия</t>
  </si>
  <si>
    <t>Имя</t>
  </si>
  <si>
    <t>Отчество</t>
  </si>
  <si>
    <t>Название населенного пункта, в котором находится Ваша школа</t>
  </si>
  <si>
    <t>Номер школы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</si>
</sst>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7"/>
  <sheetViews>
    <sheetView tabSelected="1" zoomScalePageLayoutView="0" workbookViewId="0" topLeftCell="A1">
      <pane ySplit="1" topLeftCell="A30" activePane="bottomLeft" state="frozen"/>
      <selection pane="topLeft" activeCell="A1" sqref="A1"/>
      <selection pane="bottomLeft" activeCell="C32" sqref="C32"/>
    </sheetView>
  </sheetViews>
  <sheetFormatPr defaultColWidth="17.140625" defaultRowHeight="12.75"/>
  <cols>
    <col min="1" max="4" width="17.140625" style="2" customWidth="1"/>
    <col min="5" max="5" width="19.28125" style="2" customWidth="1"/>
    <col min="6" max="6" width="16.8515625" style="2" customWidth="1"/>
    <col min="7" max="7" width="11.7109375" style="2" customWidth="1"/>
    <col min="8" max="8" width="8.140625" style="2" customWidth="1"/>
    <col min="9" max="11" width="8.28125" style="2" customWidth="1"/>
    <col min="12" max="12" width="6.7109375" style="2" customWidth="1"/>
    <col min="13" max="13" width="8.28125" style="2" customWidth="1"/>
    <col min="14" max="14" width="9.421875" style="2" customWidth="1"/>
    <col min="15" max="15" width="7.8515625" style="2" customWidth="1"/>
    <col min="16" max="16" width="9.140625" style="2" customWidth="1"/>
    <col min="17" max="19" width="8.7109375" style="2" customWidth="1"/>
    <col min="20" max="23" width="10.00390625" style="2" customWidth="1"/>
    <col min="24" max="24" width="11.00390625" style="2" customWidth="1"/>
    <col min="25" max="16384" width="17.140625" style="2" customWidth="1"/>
  </cols>
  <sheetData>
    <row r="1" spans="1:25" ht="96.75" customHeight="1">
      <c r="A1" s="4" t="s">
        <v>187</v>
      </c>
      <c r="B1" s="5" t="s">
        <v>285</v>
      </c>
      <c r="C1" s="5" t="s">
        <v>286</v>
      </c>
      <c r="D1" s="5" t="s">
        <v>287</v>
      </c>
      <c r="E1" s="5" t="s">
        <v>288</v>
      </c>
      <c r="F1" s="5" t="s">
        <v>289</v>
      </c>
      <c r="G1" s="1" t="s">
        <v>230</v>
      </c>
      <c r="H1" s="1" t="s">
        <v>231</v>
      </c>
      <c r="I1" s="1" t="s">
        <v>233</v>
      </c>
      <c r="J1" s="1" t="s">
        <v>277</v>
      </c>
      <c r="K1" s="1" t="s">
        <v>280</v>
      </c>
      <c r="L1" s="1" t="s">
        <v>281</v>
      </c>
      <c r="M1" s="4" t="s">
        <v>235</v>
      </c>
      <c r="N1" s="1" t="s">
        <v>273</v>
      </c>
      <c r="O1" s="1" t="s">
        <v>274</v>
      </c>
      <c r="P1" s="1" t="s">
        <v>278</v>
      </c>
      <c r="Q1" s="4" t="s">
        <v>234</v>
      </c>
      <c r="R1" s="4" t="s">
        <v>276</v>
      </c>
      <c r="S1" s="4" t="s">
        <v>275</v>
      </c>
      <c r="T1" s="1" t="s">
        <v>232</v>
      </c>
      <c r="U1" s="1" t="s">
        <v>279</v>
      </c>
      <c r="V1" s="1" t="s">
        <v>236</v>
      </c>
      <c r="W1" s="1" t="s">
        <v>283</v>
      </c>
      <c r="X1" s="1" t="s">
        <v>284</v>
      </c>
      <c r="Y1" s="1" t="s">
        <v>282</v>
      </c>
    </row>
    <row r="2" spans="1:74" s="6" customFormat="1" ht="12.75" customHeight="1">
      <c r="A2" s="7" t="s">
        <v>210</v>
      </c>
      <c r="B2" s="1" t="s">
        <v>3</v>
      </c>
      <c r="C2" s="1" t="s">
        <v>4</v>
      </c>
      <c r="D2" s="1" t="s">
        <v>5</v>
      </c>
      <c r="E2" s="1" t="s">
        <v>6</v>
      </c>
      <c r="F2" s="1">
        <v>82</v>
      </c>
      <c r="G2" s="1" t="s">
        <v>227</v>
      </c>
      <c r="H2" s="1">
        <v>18</v>
      </c>
      <c r="I2" s="1">
        <v>8</v>
      </c>
      <c r="J2" s="1">
        <v>4</v>
      </c>
      <c r="K2" s="1">
        <v>8</v>
      </c>
      <c r="L2" s="1">
        <f>SUM(G2:K2)</f>
        <v>38</v>
      </c>
      <c r="M2" s="9">
        <f>100*L2/69</f>
        <v>55.072463768115945</v>
      </c>
      <c r="N2" s="1" t="s">
        <v>227</v>
      </c>
      <c r="O2" s="1"/>
      <c r="P2" s="1">
        <f>100*SUM(N2:O2)/200</f>
        <v>0</v>
      </c>
      <c r="Q2" s="1">
        <v>5</v>
      </c>
      <c r="R2" s="10">
        <v>40</v>
      </c>
      <c r="S2" s="1">
        <f>SUM(Q2:R2)</f>
        <v>45</v>
      </c>
      <c r="T2" s="1">
        <v>19.5</v>
      </c>
      <c r="U2" s="1">
        <v>42</v>
      </c>
      <c r="V2" s="13">
        <f>100*SUM(T2:U2)/95</f>
        <v>64.73684210526316</v>
      </c>
      <c r="W2" s="13">
        <v>164.80930587337912</v>
      </c>
      <c r="X2" s="13">
        <v>164.80930587337912</v>
      </c>
      <c r="Y2" s="4" t="s">
        <v>238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6" customFormat="1" ht="12.75" customHeight="1">
      <c r="A3" s="7" t="s">
        <v>210</v>
      </c>
      <c r="B3" s="1" t="s">
        <v>153</v>
      </c>
      <c r="C3" s="1" t="s">
        <v>154</v>
      </c>
      <c r="D3" s="1" t="s">
        <v>101</v>
      </c>
      <c r="E3" s="1" t="s">
        <v>155</v>
      </c>
      <c r="F3" s="1">
        <v>4</v>
      </c>
      <c r="G3" s="1">
        <v>23</v>
      </c>
      <c r="H3" s="1">
        <v>18</v>
      </c>
      <c r="I3" s="1">
        <v>7</v>
      </c>
      <c r="J3" s="1">
        <v>4</v>
      </c>
      <c r="K3" s="1">
        <v>9</v>
      </c>
      <c r="L3" s="1">
        <f>SUM(G3:K3)</f>
        <v>61</v>
      </c>
      <c r="M3" s="9">
        <f>100*L3/69</f>
        <v>88.40579710144928</v>
      </c>
      <c r="N3" s="1">
        <v>69</v>
      </c>
      <c r="O3" s="1">
        <v>69</v>
      </c>
      <c r="P3" s="1">
        <f>100*SUM(N3:O3)/200</f>
        <v>69</v>
      </c>
      <c r="Q3" s="1" t="s">
        <v>227</v>
      </c>
      <c r="R3" s="11" t="s">
        <v>227</v>
      </c>
      <c r="S3" s="1">
        <f>SUM(Q3:R3)</f>
        <v>0</v>
      </c>
      <c r="T3" s="1">
        <v>31</v>
      </c>
      <c r="U3" s="1">
        <v>30</v>
      </c>
      <c r="V3" s="13">
        <f>100*SUM(T3:U3)/95</f>
        <v>64.21052631578948</v>
      </c>
      <c r="W3" s="13">
        <v>221.61632341723876</v>
      </c>
      <c r="X3" s="13">
        <v>221.61632341723876</v>
      </c>
      <c r="Y3" s="4" t="s">
        <v>237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67" s="6" customFormat="1" ht="12.75" customHeight="1">
      <c r="A4" s="1" t="s">
        <v>225</v>
      </c>
      <c r="B4" s="1" t="s">
        <v>216</v>
      </c>
      <c r="C4" s="1" t="s">
        <v>25</v>
      </c>
      <c r="D4" s="1" t="s">
        <v>72</v>
      </c>
      <c r="E4" s="1" t="s">
        <v>100</v>
      </c>
      <c r="F4" s="1">
        <v>4</v>
      </c>
      <c r="G4" s="1"/>
      <c r="H4" s="1">
        <v>18</v>
      </c>
      <c r="I4" s="1">
        <v>6</v>
      </c>
      <c r="J4" s="1">
        <v>6</v>
      </c>
      <c r="K4" s="1">
        <v>8</v>
      </c>
      <c r="L4" s="1">
        <f>SUM(G4:K4)</f>
        <v>38</v>
      </c>
      <c r="M4" s="9">
        <f>100*L4/44</f>
        <v>86.36363636363636</v>
      </c>
      <c r="N4" s="1">
        <v>50</v>
      </c>
      <c r="O4" s="1">
        <v>54</v>
      </c>
      <c r="P4" s="1">
        <f>100*SUM(N4:O4)/200</f>
        <v>52</v>
      </c>
      <c r="Q4" s="1" t="s">
        <v>227</v>
      </c>
      <c r="R4" s="11" t="s">
        <v>227</v>
      </c>
      <c r="S4" s="1">
        <f>SUM(Q4:R4)</f>
        <v>0</v>
      </c>
      <c r="T4" s="1">
        <v>33.5</v>
      </c>
      <c r="U4" s="1">
        <v>43</v>
      </c>
      <c r="V4" s="13">
        <f>100*SUM(T4:U4)/95</f>
        <v>80.52631578947368</v>
      </c>
      <c r="W4" s="13">
        <v>218.88995215311007</v>
      </c>
      <c r="X4" s="13">
        <v>218.88995215311007</v>
      </c>
      <c r="Y4" s="4" t="s">
        <v>237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74" s="6" customFormat="1" ht="12.75" customHeight="1">
      <c r="A5" s="8" t="s">
        <v>224</v>
      </c>
      <c r="B5" s="1" t="s">
        <v>214</v>
      </c>
      <c r="C5" s="1" t="s">
        <v>215</v>
      </c>
      <c r="D5" s="1" t="s">
        <v>57</v>
      </c>
      <c r="E5" s="1" t="s">
        <v>93</v>
      </c>
      <c r="F5" s="1">
        <v>42</v>
      </c>
      <c r="G5" s="1">
        <v>22</v>
      </c>
      <c r="H5" s="1">
        <v>18</v>
      </c>
      <c r="I5" s="1" t="s">
        <v>227</v>
      </c>
      <c r="J5" s="1">
        <v>4</v>
      </c>
      <c r="K5" s="1">
        <v>9</v>
      </c>
      <c r="L5" s="1">
        <f>SUM(G5:K5)</f>
        <v>53</v>
      </c>
      <c r="M5" s="9">
        <f>100*L5/69</f>
        <v>76.81159420289855</v>
      </c>
      <c r="N5" s="1" t="s">
        <v>227</v>
      </c>
      <c r="O5" s="1"/>
      <c r="P5" s="1">
        <f>100*SUM(N5:O5)/200</f>
        <v>0</v>
      </c>
      <c r="Q5" s="1" t="s">
        <v>227</v>
      </c>
      <c r="R5" s="10">
        <v>50</v>
      </c>
      <c r="S5" s="1">
        <f>SUM(Q5:R5)</f>
        <v>50</v>
      </c>
      <c r="T5" s="1">
        <v>23</v>
      </c>
      <c r="U5" s="1"/>
      <c r="V5" s="13">
        <f>100*SUM(T5:U5)/95</f>
        <v>24.210526315789473</v>
      </c>
      <c r="W5" s="13">
        <v>151.022120518688</v>
      </c>
      <c r="X5" s="13">
        <v>151.022120518688</v>
      </c>
      <c r="Y5" s="4" t="s">
        <v>238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6" customFormat="1" ht="12.75" customHeight="1">
      <c r="A6" s="7" t="s">
        <v>210</v>
      </c>
      <c r="B6" s="1" t="s">
        <v>167</v>
      </c>
      <c r="C6" s="1" t="s">
        <v>66</v>
      </c>
      <c r="D6" s="1" t="s">
        <v>112</v>
      </c>
      <c r="E6" s="1" t="s">
        <v>168</v>
      </c>
      <c r="F6" s="1">
        <v>1</v>
      </c>
      <c r="G6" s="1">
        <v>24</v>
      </c>
      <c r="H6" s="1">
        <v>18</v>
      </c>
      <c r="I6" s="1">
        <v>10</v>
      </c>
      <c r="J6" s="1">
        <v>6</v>
      </c>
      <c r="K6" s="1">
        <v>10</v>
      </c>
      <c r="L6" s="1">
        <f>SUM(G6:K6)</f>
        <v>68</v>
      </c>
      <c r="M6" s="9">
        <f>100*L6/69</f>
        <v>98.55072463768116</v>
      </c>
      <c r="N6" s="1">
        <v>79</v>
      </c>
      <c r="O6" s="1">
        <v>68</v>
      </c>
      <c r="P6" s="1">
        <f>100*SUM(N6:O6)/200</f>
        <v>73.5</v>
      </c>
      <c r="Q6" s="1">
        <v>50</v>
      </c>
      <c r="R6" s="10">
        <v>45</v>
      </c>
      <c r="S6" s="1">
        <f>SUM(Q6:R6)</f>
        <v>95</v>
      </c>
      <c r="T6" s="1">
        <v>41</v>
      </c>
      <c r="U6" s="1">
        <v>44</v>
      </c>
      <c r="V6" s="13">
        <f>100*SUM(T6:U6)/95</f>
        <v>89.47368421052632</v>
      </c>
      <c r="W6" s="13">
        <v>356.52440884820743</v>
      </c>
      <c r="X6" s="13">
        <v>283.02440884820743</v>
      </c>
      <c r="Y6" s="4" t="s">
        <v>237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67" s="6" customFormat="1" ht="12.75" customHeight="1">
      <c r="A7" s="1" t="s">
        <v>268</v>
      </c>
      <c r="B7" s="1" t="s">
        <v>249</v>
      </c>
      <c r="C7" s="1" t="s">
        <v>108</v>
      </c>
      <c r="D7" s="1" t="s">
        <v>99</v>
      </c>
      <c r="E7" s="1" t="s">
        <v>11</v>
      </c>
      <c r="F7" s="1" t="s">
        <v>250</v>
      </c>
      <c r="G7" s="1"/>
      <c r="H7" s="1"/>
      <c r="I7" s="1"/>
      <c r="J7" s="1"/>
      <c r="K7" s="1"/>
      <c r="L7" s="1">
        <f>SUM(G7:K7)</f>
        <v>0</v>
      </c>
      <c r="M7" s="9">
        <f>100*L7/16</f>
        <v>0</v>
      </c>
      <c r="N7" s="1"/>
      <c r="O7" s="1"/>
      <c r="P7" s="1">
        <f>100*SUM(N7:O7)/200</f>
        <v>0</v>
      </c>
      <c r="Q7" s="1"/>
      <c r="R7" s="1"/>
      <c r="S7" s="1">
        <f>SUM(Q7:R7)</f>
        <v>0</v>
      </c>
      <c r="T7" s="1"/>
      <c r="U7" s="1"/>
      <c r="V7" s="13">
        <f>100*SUM(T7:U7)/50</f>
        <v>0</v>
      </c>
      <c r="W7" s="13">
        <v>0</v>
      </c>
      <c r="X7" s="13">
        <v>0</v>
      </c>
      <c r="Y7" s="1" t="s">
        <v>239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74" s="6" customFormat="1" ht="12.75" customHeight="1">
      <c r="A8" s="7" t="s">
        <v>210</v>
      </c>
      <c r="B8" s="1" t="s">
        <v>157</v>
      </c>
      <c r="C8" s="1" t="s">
        <v>92</v>
      </c>
      <c r="D8" s="1" t="s">
        <v>158</v>
      </c>
      <c r="E8" s="1" t="s">
        <v>159</v>
      </c>
      <c r="F8" s="1" t="s">
        <v>160</v>
      </c>
      <c r="G8" s="1">
        <v>20</v>
      </c>
      <c r="H8" s="1">
        <v>18</v>
      </c>
      <c r="I8" s="1">
        <v>6</v>
      </c>
      <c r="J8" s="1"/>
      <c r="K8" s="1"/>
      <c r="L8" s="1">
        <f>SUM(G8:K8)</f>
        <v>44</v>
      </c>
      <c r="M8" s="9">
        <f>100*L8/69</f>
        <v>63.768115942028984</v>
      </c>
      <c r="N8" s="1" t="s">
        <v>227</v>
      </c>
      <c r="O8" s="1"/>
      <c r="P8" s="1">
        <f>100*SUM(N8:O8)/200</f>
        <v>0</v>
      </c>
      <c r="Q8" s="1">
        <v>50</v>
      </c>
      <c r="R8" s="11" t="s">
        <v>227</v>
      </c>
      <c r="S8" s="1">
        <f>SUM(Q8:R8)</f>
        <v>50</v>
      </c>
      <c r="T8" s="1" t="s">
        <v>227</v>
      </c>
      <c r="U8" s="1"/>
      <c r="V8" s="13">
        <f>100*SUM(T8:U8)/95</f>
        <v>0</v>
      </c>
      <c r="W8" s="13">
        <v>113.76811594202898</v>
      </c>
      <c r="X8" s="13">
        <v>113.76811594202898</v>
      </c>
      <c r="Y8" s="4" t="s">
        <v>238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67" s="6" customFormat="1" ht="12.75" customHeight="1">
      <c r="A9" s="7" t="s">
        <v>210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24</v>
      </c>
      <c r="G9" s="1">
        <v>23</v>
      </c>
      <c r="H9" s="1">
        <v>18</v>
      </c>
      <c r="I9" s="1">
        <v>0</v>
      </c>
      <c r="J9" s="1">
        <v>6</v>
      </c>
      <c r="K9" s="1">
        <v>9</v>
      </c>
      <c r="L9" s="1">
        <f>SUM(G9:K9)</f>
        <v>56</v>
      </c>
      <c r="M9" s="9">
        <f>100*L9/69</f>
        <v>81.15942028985508</v>
      </c>
      <c r="N9" s="1">
        <v>50</v>
      </c>
      <c r="O9" s="1">
        <v>30</v>
      </c>
      <c r="P9" s="1">
        <f>100*SUM(N9:O9)/200</f>
        <v>40</v>
      </c>
      <c r="Q9" s="1">
        <v>50</v>
      </c>
      <c r="R9" s="10">
        <v>40</v>
      </c>
      <c r="S9" s="1">
        <f>SUM(Q9:R9)</f>
        <v>90</v>
      </c>
      <c r="T9" s="1">
        <v>14.5</v>
      </c>
      <c r="U9" s="1"/>
      <c r="V9" s="13">
        <f>100*SUM(T9:U9)/95</f>
        <v>15.263157894736842</v>
      </c>
      <c r="W9" s="13">
        <v>226.4225781845919</v>
      </c>
      <c r="X9" s="13">
        <v>211.15942028985506</v>
      </c>
      <c r="Y9" s="4" t="s">
        <v>237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L9" s="2"/>
      <c r="BM9" s="2"/>
      <c r="BN9" s="2"/>
      <c r="BO9" s="2"/>
    </row>
    <row r="10" spans="1:67" s="6" customFormat="1" ht="12.75" customHeight="1">
      <c r="A10" s="1" t="s">
        <v>268</v>
      </c>
      <c r="B10" s="1" t="s">
        <v>240</v>
      </c>
      <c r="C10" s="1" t="s">
        <v>117</v>
      </c>
      <c r="D10" s="1" t="s">
        <v>22</v>
      </c>
      <c r="E10" s="1" t="s">
        <v>241</v>
      </c>
      <c r="F10" s="1">
        <v>1</v>
      </c>
      <c r="G10" s="1"/>
      <c r="H10" s="1"/>
      <c r="I10" s="1"/>
      <c r="J10" s="1"/>
      <c r="K10" s="1"/>
      <c r="L10" s="1">
        <f>SUM(G10:K10)</f>
        <v>0</v>
      </c>
      <c r="M10" s="9">
        <f>100*L10/16</f>
        <v>0</v>
      </c>
      <c r="N10" s="1"/>
      <c r="O10" s="1"/>
      <c r="P10" s="1">
        <f>100*SUM(N10:O10)/200</f>
        <v>0</v>
      </c>
      <c r="Q10" s="1"/>
      <c r="R10" s="1"/>
      <c r="S10" s="1">
        <f>SUM(Q10:R10)</f>
        <v>0</v>
      </c>
      <c r="T10" s="1"/>
      <c r="U10" s="1"/>
      <c r="V10" s="13">
        <f>100*SUM(T10:U10)/50</f>
        <v>0</v>
      </c>
      <c r="W10" s="13">
        <v>0</v>
      </c>
      <c r="X10" s="13">
        <v>0</v>
      </c>
      <c r="Y10" s="1" t="s">
        <v>239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74" s="6" customFormat="1" ht="12.75" customHeight="1">
      <c r="A11" s="7" t="s">
        <v>210</v>
      </c>
      <c r="B11" s="1" t="s">
        <v>70</v>
      </c>
      <c r="C11" s="1" t="s">
        <v>71</v>
      </c>
      <c r="D11" s="1" t="s">
        <v>72</v>
      </c>
      <c r="E11" s="1" t="s">
        <v>45</v>
      </c>
      <c r="F11" s="1" t="s">
        <v>73</v>
      </c>
      <c r="G11" s="1" t="s">
        <v>227</v>
      </c>
      <c r="H11" s="1" t="s">
        <v>227</v>
      </c>
      <c r="I11" s="1" t="s">
        <v>227</v>
      </c>
      <c r="J11" s="1"/>
      <c r="K11" s="1">
        <v>10</v>
      </c>
      <c r="L11" s="1">
        <f>SUM(G11:K11)</f>
        <v>10</v>
      </c>
      <c r="M11" s="9">
        <f>100*L11/69</f>
        <v>14.492753623188406</v>
      </c>
      <c r="N11" s="1">
        <v>44</v>
      </c>
      <c r="O11" s="1"/>
      <c r="P11" s="1">
        <f>100*SUM(N11:O11)/200</f>
        <v>22</v>
      </c>
      <c r="Q11" s="1">
        <v>45</v>
      </c>
      <c r="R11" s="10">
        <v>0</v>
      </c>
      <c r="S11" s="1">
        <f>SUM(Q11:R11)</f>
        <v>45</v>
      </c>
      <c r="T11" s="1">
        <v>13.5</v>
      </c>
      <c r="U11" s="1">
        <v>8</v>
      </c>
      <c r="V11" s="13">
        <f>100*SUM(T11:U11)/95</f>
        <v>22.63157894736842</v>
      </c>
      <c r="W11" s="13">
        <v>104.12433257055683</v>
      </c>
      <c r="X11" s="13">
        <v>82.12433257055683</v>
      </c>
      <c r="Y11" s="4" t="s">
        <v>238</v>
      </c>
      <c r="Z11" s="1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67" s="6" customFormat="1" ht="12.75" customHeight="1">
      <c r="A12" s="1" t="s">
        <v>272</v>
      </c>
      <c r="B12" s="1" t="s">
        <v>271</v>
      </c>
      <c r="C12" s="1" t="s">
        <v>25</v>
      </c>
      <c r="D12" s="1" t="s">
        <v>53</v>
      </c>
      <c r="E12" s="1" t="s">
        <v>243</v>
      </c>
      <c r="F12" s="1">
        <v>27</v>
      </c>
      <c r="G12" s="1"/>
      <c r="H12" s="1"/>
      <c r="I12" s="1"/>
      <c r="J12" s="1"/>
      <c r="K12" s="1"/>
      <c r="L12" s="1">
        <f>SUM(G12:K12)</f>
        <v>0</v>
      </c>
      <c r="M12" s="9">
        <f>100*L12/69</f>
        <v>0</v>
      </c>
      <c r="N12" s="1"/>
      <c r="O12" s="1"/>
      <c r="P12" s="1">
        <f>100*SUM(N12:O12)/200</f>
        <v>0</v>
      </c>
      <c r="Q12" s="1"/>
      <c r="R12" s="1"/>
      <c r="S12" s="1">
        <f>SUM(Q12:R12)</f>
        <v>0</v>
      </c>
      <c r="T12" s="1"/>
      <c r="U12" s="1"/>
      <c r="V12" s="13">
        <f>100*SUM(T12:U12)/95</f>
        <v>0</v>
      </c>
      <c r="W12" s="13">
        <v>0</v>
      </c>
      <c r="X12" s="13">
        <v>0</v>
      </c>
      <c r="Y12" s="1" t="s">
        <v>239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4" s="6" customFormat="1" ht="12.75" customHeight="1">
      <c r="A13" s="1" t="s">
        <v>268</v>
      </c>
      <c r="B13" s="1" t="s">
        <v>255</v>
      </c>
      <c r="C13" s="1" t="s">
        <v>148</v>
      </c>
      <c r="D13" s="1" t="s">
        <v>256</v>
      </c>
      <c r="E13" s="1" t="s">
        <v>257</v>
      </c>
      <c r="F13" s="1">
        <v>146</v>
      </c>
      <c r="G13" s="1"/>
      <c r="H13" s="1"/>
      <c r="I13" s="1"/>
      <c r="J13" s="1"/>
      <c r="K13" s="1"/>
      <c r="L13" s="1">
        <f>SUM(G13:K13)</f>
        <v>0</v>
      </c>
      <c r="M13" s="9">
        <f>100*L13/16</f>
        <v>0</v>
      </c>
      <c r="N13" s="1"/>
      <c r="O13" s="1"/>
      <c r="P13" s="1">
        <f>100*SUM(N13:O13)/200</f>
        <v>0</v>
      </c>
      <c r="Q13" s="1"/>
      <c r="R13" s="1"/>
      <c r="S13" s="1">
        <f>SUM(Q13:R13)</f>
        <v>0</v>
      </c>
      <c r="T13" s="1"/>
      <c r="U13" s="1"/>
      <c r="V13" s="13">
        <f>100*SUM(T13:U13)/50</f>
        <v>0</v>
      </c>
      <c r="W13" s="13">
        <v>0</v>
      </c>
      <c r="X13" s="13">
        <v>0</v>
      </c>
      <c r="Y13" s="1" t="s">
        <v>239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74" s="6" customFormat="1" ht="12.75" customHeight="1">
      <c r="A14" s="7" t="s">
        <v>210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>
        <v>20</v>
      </c>
      <c r="H14" s="1">
        <v>18</v>
      </c>
      <c r="I14" s="1">
        <v>6</v>
      </c>
      <c r="J14" s="1">
        <v>6</v>
      </c>
      <c r="K14" s="1">
        <v>9</v>
      </c>
      <c r="L14" s="1">
        <f>SUM(G14:K14)</f>
        <v>59</v>
      </c>
      <c r="M14" s="9">
        <f>100*L14/69</f>
        <v>85.5072463768116</v>
      </c>
      <c r="N14" s="1">
        <v>66</v>
      </c>
      <c r="O14" s="1">
        <v>31</v>
      </c>
      <c r="P14" s="1">
        <f>100*SUM(N14:O14)/200</f>
        <v>48.5</v>
      </c>
      <c r="Q14" s="1" t="s">
        <v>227</v>
      </c>
      <c r="R14" s="11" t="s">
        <v>227</v>
      </c>
      <c r="S14" s="1">
        <f>SUM(Q14:R14)</f>
        <v>0</v>
      </c>
      <c r="T14" s="1">
        <v>32.5</v>
      </c>
      <c r="U14" s="1">
        <v>33</v>
      </c>
      <c r="V14" s="13">
        <f>100*SUM(T14:U14)/95</f>
        <v>68.94736842105263</v>
      </c>
      <c r="W14" s="13">
        <v>202.95461479786422</v>
      </c>
      <c r="X14" s="13">
        <v>202.95461479786422</v>
      </c>
      <c r="Y14" s="4" t="s">
        <v>237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6" customFormat="1" ht="12.75" customHeight="1">
      <c r="A15" s="1" t="s">
        <v>188</v>
      </c>
      <c r="B15" s="1" t="s">
        <v>189</v>
      </c>
      <c r="C15" s="1" t="s">
        <v>176</v>
      </c>
      <c r="D15" s="1" t="s">
        <v>190</v>
      </c>
      <c r="E15" s="1" t="s">
        <v>191</v>
      </c>
      <c r="F15" s="1" t="s">
        <v>123</v>
      </c>
      <c r="G15" s="1" t="s">
        <v>227</v>
      </c>
      <c r="H15" s="1" t="s">
        <v>227</v>
      </c>
      <c r="I15" s="1" t="s">
        <v>227</v>
      </c>
      <c r="J15" s="1">
        <v>6</v>
      </c>
      <c r="K15" s="1"/>
      <c r="L15" s="1">
        <f>SUM(G15:K15)</f>
        <v>6</v>
      </c>
      <c r="M15" s="9">
        <f>100*L15/69</f>
        <v>8.695652173913043</v>
      </c>
      <c r="N15" s="1">
        <v>61</v>
      </c>
      <c r="O15" s="1">
        <v>49</v>
      </c>
      <c r="P15" s="1">
        <f>100*SUM(N15:O15)/200</f>
        <v>55</v>
      </c>
      <c r="Q15" s="1">
        <v>50</v>
      </c>
      <c r="R15" s="10">
        <v>50</v>
      </c>
      <c r="S15" s="1">
        <f>SUM(Q15:R15)</f>
        <v>100</v>
      </c>
      <c r="T15" s="1" t="s">
        <v>227</v>
      </c>
      <c r="U15" s="1">
        <v>46</v>
      </c>
      <c r="V15" s="13">
        <f>100*SUM(T15:U15)/95</f>
        <v>48.421052631578945</v>
      </c>
      <c r="W15" s="13">
        <v>212.11670480549202</v>
      </c>
      <c r="X15" s="13">
        <v>203.421052631579</v>
      </c>
      <c r="Y15" s="4" t="s">
        <v>237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64" s="6" customFormat="1" ht="12.75" customHeight="1">
      <c r="A16" s="1" t="s">
        <v>268</v>
      </c>
      <c r="B16" s="1" t="s">
        <v>263</v>
      </c>
      <c r="C16" s="1" t="s">
        <v>161</v>
      </c>
      <c r="D16" s="1" t="s">
        <v>81</v>
      </c>
      <c r="E16" s="1" t="s">
        <v>264</v>
      </c>
      <c r="F16" s="1">
        <v>6</v>
      </c>
      <c r="G16" s="1"/>
      <c r="H16" s="1"/>
      <c r="I16" s="1"/>
      <c r="J16" s="1">
        <v>4</v>
      </c>
      <c r="K16" s="1">
        <v>9</v>
      </c>
      <c r="L16" s="1">
        <f>SUM(G16:K16)</f>
        <v>13</v>
      </c>
      <c r="M16" s="9">
        <f>100*L16/16</f>
        <v>81.25</v>
      </c>
      <c r="N16" s="1"/>
      <c r="O16" s="1"/>
      <c r="P16" s="1">
        <f>100*SUM(N16:O16)/200</f>
        <v>0</v>
      </c>
      <c r="Q16" s="1"/>
      <c r="R16" s="1"/>
      <c r="S16" s="1">
        <f>SUM(Q16:R16)</f>
        <v>0</v>
      </c>
      <c r="T16" s="1"/>
      <c r="U16" s="1"/>
      <c r="V16" s="13">
        <f>100*SUM(T16:U16)/50</f>
        <v>0</v>
      </c>
      <c r="W16" s="13">
        <v>81.25</v>
      </c>
      <c r="X16" s="13">
        <v>81.25</v>
      </c>
      <c r="Y16" s="1" t="s">
        <v>239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7" s="6" customFormat="1" ht="12.75" customHeight="1">
      <c r="A17" s="1" t="s">
        <v>268</v>
      </c>
      <c r="B17" s="1" t="s">
        <v>265</v>
      </c>
      <c r="C17" s="1" t="s">
        <v>25</v>
      </c>
      <c r="D17" s="1" t="s">
        <v>0</v>
      </c>
      <c r="E17" s="1" t="s">
        <v>254</v>
      </c>
      <c r="F17" s="1">
        <v>17</v>
      </c>
      <c r="G17" s="1"/>
      <c r="H17" s="1"/>
      <c r="I17" s="1"/>
      <c r="J17" s="1"/>
      <c r="K17" s="1"/>
      <c r="L17" s="1">
        <f>SUM(G17:K17)</f>
        <v>0</v>
      </c>
      <c r="M17" s="9">
        <f>100*L17/16</f>
        <v>0</v>
      </c>
      <c r="N17" s="1"/>
      <c r="O17" s="1"/>
      <c r="P17" s="1">
        <f>100*SUM(N17:O17)/200</f>
        <v>0</v>
      </c>
      <c r="Q17" s="1"/>
      <c r="R17" s="1"/>
      <c r="S17" s="1">
        <f>SUM(Q17:R17)</f>
        <v>0</v>
      </c>
      <c r="T17" s="1"/>
      <c r="U17" s="1"/>
      <c r="V17" s="13">
        <f>100*SUM(T17:U17)/50</f>
        <v>0</v>
      </c>
      <c r="W17" s="13">
        <v>0</v>
      </c>
      <c r="X17" s="13">
        <v>0</v>
      </c>
      <c r="Y17" s="1" t="s">
        <v>239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74" s="6" customFormat="1" ht="12.75" customHeight="1">
      <c r="A18" s="7" t="s">
        <v>210</v>
      </c>
      <c r="B18" s="15" t="s">
        <v>211</v>
      </c>
      <c r="C18" s="15" t="s">
        <v>212</v>
      </c>
      <c r="D18" s="15" t="s">
        <v>22</v>
      </c>
      <c r="E18" s="15" t="s">
        <v>213</v>
      </c>
      <c r="F18" s="16">
        <v>31</v>
      </c>
      <c r="G18" s="1">
        <v>22</v>
      </c>
      <c r="H18" s="1">
        <v>18</v>
      </c>
      <c r="I18" s="1">
        <v>8</v>
      </c>
      <c r="J18" s="12">
        <v>5</v>
      </c>
      <c r="K18" s="1">
        <v>7</v>
      </c>
      <c r="L18" s="1">
        <f>SUM(G18:K18)</f>
        <v>60</v>
      </c>
      <c r="M18" s="9">
        <f>100*L18/69</f>
        <v>86.95652173913044</v>
      </c>
      <c r="N18" s="1">
        <v>40</v>
      </c>
      <c r="O18" s="1">
        <v>25</v>
      </c>
      <c r="P18" s="1">
        <f>100*SUM(N18:O18)/200</f>
        <v>32.5</v>
      </c>
      <c r="Q18" s="1">
        <v>5</v>
      </c>
      <c r="R18" s="10">
        <v>40</v>
      </c>
      <c r="S18" s="1">
        <f>SUM(Q18:R18)</f>
        <v>45</v>
      </c>
      <c r="T18" s="1">
        <v>18</v>
      </c>
      <c r="U18" s="1"/>
      <c r="V18" s="13">
        <f>100*SUM(T18:U18)/95</f>
        <v>18.94736842105263</v>
      </c>
      <c r="W18" s="13">
        <v>183.40389016018307</v>
      </c>
      <c r="X18" s="13">
        <v>164.45652173913044</v>
      </c>
      <c r="Y18" s="4" t="s">
        <v>238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ht="12.75" customHeight="1">
      <c r="A19" s="7" t="s">
        <v>210</v>
      </c>
      <c r="B19" s="1" t="s">
        <v>59</v>
      </c>
      <c r="C19" s="1" t="s">
        <v>60</v>
      </c>
      <c r="D19" s="1" t="s">
        <v>61</v>
      </c>
      <c r="E19" s="1" t="s">
        <v>62</v>
      </c>
      <c r="F19" s="1">
        <v>1</v>
      </c>
      <c r="G19" s="1">
        <v>25</v>
      </c>
      <c r="H19" s="1">
        <v>18</v>
      </c>
      <c r="I19" s="1">
        <v>10</v>
      </c>
      <c r="J19" s="1">
        <v>4</v>
      </c>
      <c r="K19" s="1">
        <v>10</v>
      </c>
      <c r="L19" s="1">
        <f>SUM(G19:K19)</f>
        <v>67</v>
      </c>
      <c r="M19" s="9">
        <f>100*L19/69</f>
        <v>97.10144927536231</v>
      </c>
      <c r="N19" s="1">
        <v>80</v>
      </c>
      <c r="O19" s="1">
        <v>70</v>
      </c>
      <c r="P19" s="1">
        <f>100*SUM(N19:O19)/200</f>
        <v>75</v>
      </c>
      <c r="Q19" s="1" t="s">
        <v>227</v>
      </c>
      <c r="R19" s="11" t="s">
        <v>227</v>
      </c>
      <c r="S19" s="1">
        <f>SUM(Q19:R19)</f>
        <v>0</v>
      </c>
      <c r="T19" s="1">
        <v>31</v>
      </c>
      <c r="U19" s="1">
        <v>38</v>
      </c>
      <c r="V19" s="13">
        <f>100*SUM(T19:U19)/95</f>
        <v>72.63157894736842</v>
      </c>
      <c r="W19" s="13">
        <v>244.73302822273075</v>
      </c>
      <c r="X19" s="13">
        <v>244.73302822273075</v>
      </c>
      <c r="Y19" s="4" t="s">
        <v>237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L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>
      <c r="A20" s="1" t="s">
        <v>268</v>
      </c>
      <c r="B20" s="1" t="s">
        <v>242</v>
      </c>
      <c r="C20" s="1" t="s">
        <v>212</v>
      </c>
      <c r="D20" s="1" t="s">
        <v>22</v>
      </c>
      <c r="E20" s="1" t="s">
        <v>243</v>
      </c>
      <c r="F20" s="1">
        <v>101</v>
      </c>
      <c r="G20" s="1"/>
      <c r="H20" s="1"/>
      <c r="I20" s="1"/>
      <c r="J20" s="1">
        <v>4</v>
      </c>
      <c r="K20" s="1">
        <v>9</v>
      </c>
      <c r="L20" s="1">
        <f>SUM(G20:K20)</f>
        <v>13</v>
      </c>
      <c r="M20" s="9">
        <f>100*L20/16</f>
        <v>81.25</v>
      </c>
      <c r="N20" s="1"/>
      <c r="O20" s="1"/>
      <c r="P20" s="1">
        <f>100*SUM(N20:O20)/200</f>
        <v>0</v>
      </c>
      <c r="Q20" s="1"/>
      <c r="R20" s="1"/>
      <c r="S20" s="1">
        <f>SUM(Q20:R20)</f>
        <v>0</v>
      </c>
      <c r="T20" s="1"/>
      <c r="U20" s="1">
        <v>30</v>
      </c>
      <c r="V20" s="13">
        <f>100*SUM(T20:U20)/50</f>
        <v>60</v>
      </c>
      <c r="W20" s="13">
        <v>141.25</v>
      </c>
      <c r="X20" s="13">
        <v>141.25</v>
      </c>
      <c r="Y20" s="4" t="s">
        <v>238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67" s="6" customFormat="1" ht="12.75" customHeight="1">
      <c r="A21" s="1" t="s">
        <v>268</v>
      </c>
      <c r="B21" s="1" t="s">
        <v>266</v>
      </c>
      <c r="C21" s="1" t="s">
        <v>267</v>
      </c>
      <c r="D21" s="1" t="s">
        <v>99</v>
      </c>
      <c r="E21" s="1" t="s">
        <v>163</v>
      </c>
      <c r="F21" s="1">
        <v>36</v>
      </c>
      <c r="G21" s="1"/>
      <c r="H21" s="1"/>
      <c r="I21" s="1"/>
      <c r="J21" s="1"/>
      <c r="K21" s="1"/>
      <c r="L21" s="1">
        <f>SUM(G21:K21)</f>
        <v>0</v>
      </c>
      <c r="M21" s="9">
        <f>100*L21/16</f>
        <v>0</v>
      </c>
      <c r="N21" s="1"/>
      <c r="O21" s="1"/>
      <c r="P21" s="1">
        <f>100*SUM(N21:O21)/200</f>
        <v>0</v>
      </c>
      <c r="Q21" s="1"/>
      <c r="R21" s="1"/>
      <c r="S21" s="1">
        <f>SUM(Q21:R21)</f>
        <v>0</v>
      </c>
      <c r="T21" s="1"/>
      <c r="U21" s="1"/>
      <c r="V21" s="13">
        <f>100*SUM(T21:U21)/50</f>
        <v>0</v>
      </c>
      <c r="W21" s="13">
        <v>0</v>
      </c>
      <c r="X21" s="13">
        <v>0</v>
      </c>
      <c r="Y21" s="1" t="s">
        <v>239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74" s="6" customFormat="1" ht="12.75" customHeight="1">
      <c r="A22" s="7" t="s">
        <v>210</v>
      </c>
      <c r="B22" s="1" t="s">
        <v>182</v>
      </c>
      <c r="C22" s="1" t="s">
        <v>84</v>
      </c>
      <c r="D22" s="1" t="s">
        <v>85</v>
      </c>
      <c r="E22" s="1" t="s">
        <v>23</v>
      </c>
      <c r="F22" s="1" t="s">
        <v>183</v>
      </c>
      <c r="G22" s="1">
        <v>25</v>
      </c>
      <c r="H22" s="1">
        <v>18</v>
      </c>
      <c r="I22" s="1">
        <v>10</v>
      </c>
      <c r="J22" s="1">
        <v>4</v>
      </c>
      <c r="K22" s="1">
        <v>10</v>
      </c>
      <c r="L22" s="1">
        <f>SUM(G22:K22)</f>
        <v>67</v>
      </c>
      <c r="M22" s="9">
        <f>100*L22/69</f>
        <v>97.10144927536231</v>
      </c>
      <c r="N22" s="1">
        <v>63</v>
      </c>
      <c r="O22" s="1">
        <v>35</v>
      </c>
      <c r="P22" s="1">
        <f>100*SUM(N22:O22)/200</f>
        <v>49</v>
      </c>
      <c r="Q22" s="1">
        <v>50</v>
      </c>
      <c r="R22" s="10">
        <v>40</v>
      </c>
      <c r="S22" s="1">
        <f>SUM(Q22:R22)</f>
        <v>90</v>
      </c>
      <c r="T22" s="1">
        <v>41.5</v>
      </c>
      <c r="U22" s="1">
        <v>28</v>
      </c>
      <c r="V22" s="13">
        <f>100*SUM(T22:U22)/95</f>
        <v>73.15789473684211</v>
      </c>
      <c r="W22" s="13">
        <v>309.25934401220445</v>
      </c>
      <c r="X22" s="13">
        <v>260.25934401220445</v>
      </c>
      <c r="Y22" s="4" t="s">
        <v>237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67" s="6" customFormat="1" ht="12.75" customHeight="1">
      <c r="A23" s="1" t="s">
        <v>268</v>
      </c>
      <c r="B23" s="1" t="s">
        <v>251</v>
      </c>
      <c r="C23" s="1" t="s">
        <v>79</v>
      </c>
      <c r="D23" s="1" t="s">
        <v>112</v>
      </c>
      <c r="E23" s="1" t="s">
        <v>252</v>
      </c>
      <c r="F23" s="1">
        <v>37</v>
      </c>
      <c r="G23" s="1"/>
      <c r="H23" s="1"/>
      <c r="I23" s="1"/>
      <c r="J23" s="1">
        <v>6</v>
      </c>
      <c r="K23" s="1"/>
      <c r="L23" s="1">
        <f>SUM(G23:K23)</f>
        <v>6</v>
      </c>
      <c r="M23" s="9">
        <f>100*L23/16</f>
        <v>37.5</v>
      </c>
      <c r="N23" s="1"/>
      <c r="O23" s="1"/>
      <c r="P23" s="1">
        <f>100*SUM(N23:O23)/200</f>
        <v>0</v>
      </c>
      <c r="Q23" s="1"/>
      <c r="R23" s="1"/>
      <c r="S23" s="1">
        <f>SUM(Q23:R23)</f>
        <v>0</v>
      </c>
      <c r="T23" s="1"/>
      <c r="U23" s="1"/>
      <c r="V23" s="13">
        <f>100*SUM(T23:U23)/50</f>
        <v>0</v>
      </c>
      <c r="W23" s="13">
        <v>37.5</v>
      </c>
      <c r="X23" s="13">
        <v>37.5</v>
      </c>
      <c r="Y23" s="1" t="s">
        <v>239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74" ht="12.75">
      <c r="A24" s="1" t="s">
        <v>188</v>
      </c>
      <c r="B24" s="1" t="s">
        <v>39</v>
      </c>
      <c r="C24" s="1" t="s">
        <v>40</v>
      </c>
      <c r="D24" s="1" t="s">
        <v>22</v>
      </c>
      <c r="E24" s="1" t="s">
        <v>41</v>
      </c>
      <c r="F24" s="1">
        <v>1</v>
      </c>
      <c r="G24" s="1">
        <v>25</v>
      </c>
      <c r="H24" s="1">
        <v>18</v>
      </c>
      <c r="I24" s="1">
        <v>6</v>
      </c>
      <c r="J24" s="1">
        <v>6</v>
      </c>
      <c r="K24" s="1">
        <v>6</v>
      </c>
      <c r="L24" s="1">
        <f>SUM(G24:K24)</f>
        <v>61</v>
      </c>
      <c r="M24" s="9">
        <f>100*L24/69</f>
        <v>88.40579710144928</v>
      </c>
      <c r="N24" s="1" t="s">
        <v>227</v>
      </c>
      <c r="O24" s="1"/>
      <c r="P24" s="1">
        <f>100*SUM(N24:O24)/200</f>
        <v>0</v>
      </c>
      <c r="Q24" s="1">
        <v>50</v>
      </c>
      <c r="R24" s="10">
        <v>50</v>
      </c>
      <c r="S24" s="1">
        <f>SUM(Q24:R24)</f>
        <v>100</v>
      </c>
      <c r="T24" s="1">
        <v>36</v>
      </c>
      <c r="U24" s="1"/>
      <c r="V24" s="13">
        <f>100*SUM(T24:U24)/95</f>
        <v>37.89473684210526</v>
      </c>
      <c r="W24" s="13">
        <v>226.30053394355454</v>
      </c>
      <c r="X24" s="13">
        <v>226.30053394355454</v>
      </c>
      <c r="Y24" s="4" t="s">
        <v>237</v>
      </c>
      <c r="BP24" s="6"/>
      <c r="BQ24" s="6"/>
      <c r="BR24" s="6"/>
      <c r="BS24" s="6"/>
      <c r="BT24" s="6"/>
      <c r="BU24" s="6"/>
      <c r="BV24" s="6"/>
    </row>
    <row r="25" spans="1:25" ht="38.25">
      <c r="A25" s="7" t="s">
        <v>210</v>
      </c>
      <c r="B25" s="1" t="s">
        <v>147</v>
      </c>
      <c r="C25" s="1" t="s">
        <v>148</v>
      </c>
      <c r="D25" s="1" t="s">
        <v>99</v>
      </c>
      <c r="E25" s="1" t="s">
        <v>149</v>
      </c>
      <c r="F25" s="1" t="s">
        <v>150</v>
      </c>
      <c r="G25" s="1">
        <v>21</v>
      </c>
      <c r="H25" s="1">
        <v>15</v>
      </c>
      <c r="I25" s="1">
        <v>10</v>
      </c>
      <c r="J25" s="1">
        <v>6</v>
      </c>
      <c r="K25" s="1">
        <v>9</v>
      </c>
      <c r="L25" s="1">
        <f>SUM(G25:K25)</f>
        <v>61</v>
      </c>
      <c r="M25" s="9">
        <f>100*L25/69</f>
        <v>88.40579710144928</v>
      </c>
      <c r="N25" s="1">
        <v>71</v>
      </c>
      <c r="O25" s="1">
        <v>53</v>
      </c>
      <c r="P25" s="1">
        <f>100*SUM(N25:O25)/200</f>
        <v>62</v>
      </c>
      <c r="Q25" s="1">
        <v>50</v>
      </c>
      <c r="R25" s="10">
        <v>40</v>
      </c>
      <c r="S25" s="1">
        <f>SUM(Q25:R25)</f>
        <v>90</v>
      </c>
      <c r="T25" s="1">
        <v>19</v>
      </c>
      <c r="U25" s="1">
        <v>35</v>
      </c>
      <c r="V25" s="13">
        <f>100*SUM(T25:U25)/95</f>
        <v>56.8421052631579</v>
      </c>
      <c r="W25" s="13">
        <v>297.24790236460717</v>
      </c>
      <c r="X25" s="13">
        <v>240.40579710144928</v>
      </c>
      <c r="Y25" s="4" t="s">
        <v>237</v>
      </c>
    </row>
    <row r="26" spans="1:25" ht="25.5">
      <c r="A26" s="7" t="s">
        <v>210</v>
      </c>
      <c r="B26" s="1" t="s">
        <v>184</v>
      </c>
      <c r="C26" s="1" t="s">
        <v>161</v>
      </c>
      <c r="D26" s="1" t="s">
        <v>81</v>
      </c>
      <c r="E26" s="1" t="s">
        <v>145</v>
      </c>
      <c r="F26" s="1">
        <v>200</v>
      </c>
      <c r="G26" s="1">
        <v>25</v>
      </c>
      <c r="H26" s="1">
        <v>18</v>
      </c>
      <c r="I26" s="1" t="s">
        <v>227</v>
      </c>
      <c r="J26" s="1">
        <v>6</v>
      </c>
      <c r="K26" s="1">
        <v>10</v>
      </c>
      <c r="L26" s="1">
        <f>SUM(G26:K26)</f>
        <v>59</v>
      </c>
      <c r="M26" s="9">
        <f>100*L26/69</f>
        <v>85.5072463768116</v>
      </c>
      <c r="N26" s="1" t="s">
        <v>228</v>
      </c>
      <c r="O26" s="1"/>
      <c r="P26" s="1">
        <f>100*SUM(N26:O26)/200</f>
        <v>0</v>
      </c>
      <c r="Q26" s="1">
        <v>50</v>
      </c>
      <c r="R26" s="10">
        <v>40</v>
      </c>
      <c r="S26" s="1">
        <f>SUM(Q26:R26)</f>
        <v>90</v>
      </c>
      <c r="T26" s="1">
        <v>32</v>
      </c>
      <c r="U26" s="1">
        <v>24</v>
      </c>
      <c r="V26" s="13">
        <f>100*SUM(T26:U26)/95</f>
        <v>58.94736842105263</v>
      </c>
      <c r="W26" s="13">
        <v>234.45461479786422</v>
      </c>
      <c r="X26" s="13">
        <v>234.45461479786422</v>
      </c>
      <c r="Y26" s="4" t="s">
        <v>237</v>
      </c>
    </row>
    <row r="27" spans="1:67" ht="12.75">
      <c r="A27" s="7" t="s">
        <v>210</v>
      </c>
      <c r="B27" s="1" t="s">
        <v>119</v>
      </c>
      <c r="C27" s="1" t="s">
        <v>60</v>
      </c>
      <c r="D27" s="1" t="s">
        <v>61</v>
      </c>
      <c r="E27" s="1" t="s">
        <v>110</v>
      </c>
      <c r="F27" s="1" t="s">
        <v>120</v>
      </c>
      <c r="G27" s="1">
        <v>4</v>
      </c>
      <c r="H27" s="1">
        <v>18</v>
      </c>
      <c r="I27" s="1">
        <v>10</v>
      </c>
      <c r="J27" s="1">
        <v>6</v>
      </c>
      <c r="K27" s="1">
        <v>10</v>
      </c>
      <c r="L27" s="1">
        <f>SUM(G27:K27)</f>
        <v>48</v>
      </c>
      <c r="M27" s="9">
        <f>100*L27/69</f>
        <v>69.56521739130434</v>
      </c>
      <c r="N27" s="1">
        <v>24</v>
      </c>
      <c r="O27" s="1">
        <v>2</v>
      </c>
      <c r="P27" s="1">
        <f>100*SUM(N27:O27)/200</f>
        <v>13</v>
      </c>
      <c r="Q27" s="1">
        <v>5</v>
      </c>
      <c r="R27" s="10">
        <v>20</v>
      </c>
      <c r="S27" s="1">
        <f>SUM(Q27:R27)</f>
        <v>25</v>
      </c>
      <c r="T27" s="1">
        <v>8.5</v>
      </c>
      <c r="U27" s="1">
        <v>16</v>
      </c>
      <c r="V27" s="13">
        <f>100*SUM(T27:U27)/95</f>
        <v>25.789473684210527</v>
      </c>
      <c r="W27" s="13">
        <v>133.35469107551486</v>
      </c>
      <c r="X27" s="13">
        <v>120.35469107551486</v>
      </c>
      <c r="Y27" s="4" t="s">
        <v>238</v>
      </c>
      <c r="BM27" s="6"/>
      <c r="BN27" s="6"/>
      <c r="BO27" s="6"/>
    </row>
    <row r="28" spans="1:58" ht="12.75">
      <c r="A28" s="7" t="s">
        <v>210</v>
      </c>
      <c r="B28" s="1" t="s">
        <v>134</v>
      </c>
      <c r="C28" s="1" t="s">
        <v>133</v>
      </c>
      <c r="D28" s="1" t="s">
        <v>109</v>
      </c>
      <c r="E28" s="1" t="s">
        <v>125</v>
      </c>
      <c r="F28" s="1" t="s">
        <v>135</v>
      </c>
      <c r="G28" s="1">
        <v>21</v>
      </c>
      <c r="H28" s="1">
        <v>12</v>
      </c>
      <c r="I28" s="1">
        <v>3</v>
      </c>
      <c r="J28" s="1">
        <v>4</v>
      </c>
      <c r="K28" s="1">
        <v>9</v>
      </c>
      <c r="L28" s="1">
        <f>SUM(G28:K28)</f>
        <v>49</v>
      </c>
      <c r="M28" s="9">
        <f>100*L28/69</f>
        <v>71.01449275362319</v>
      </c>
      <c r="N28" s="1">
        <v>52</v>
      </c>
      <c r="O28" s="1">
        <v>57</v>
      </c>
      <c r="P28" s="1">
        <f>100*SUM(N28:O28)/200</f>
        <v>54.5</v>
      </c>
      <c r="Q28" s="1">
        <v>0</v>
      </c>
      <c r="R28" s="10">
        <v>40</v>
      </c>
      <c r="S28" s="1">
        <f>SUM(Q28:R28)</f>
        <v>40</v>
      </c>
      <c r="T28" s="1" t="s">
        <v>227</v>
      </c>
      <c r="U28" s="1"/>
      <c r="V28" s="13">
        <f>100*SUM(T28:U28)/95</f>
        <v>0</v>
      </c>
      <c r="W28" s="13">
        <v>165.5144927536232</v>
      </c>
      <c r="X28" s="13">
        <v>165.5144927536232</v>
      </c>
      <c r="Y28" s="4" t="s">
        <v>238</v>
      </c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25" ht="12.75">
      <c r="A29" s="7" t="s">
        <v>210</v>
      </c>
      <c r="B29" s="1" t="s">
        <v>88</v>
      </c>
      <c r="C29" s="1" t="s">
        <v>89</v>
      </c>
      <c r="D29" s="1" t="s">
        <v>90</v>
      </c>
      <c r="E29" s="1" t="s">
        <v>91</v>
      </c>
      <c r="F29" s="1">
        <v>9</v>
      </c>
      <c r="G29" s="1" t="s">
        <v>227</v>
      </c>
      <c r="H29" s="1">
        <v>8</v>
      </c>
      <c r="I29" s="1">
        <v>1</v>
      </c>
      <c r="J29" s="1">
        <v>4</v>
      </c>
      <c r="K29" s="1"/>
      <c r="L29" s="1">
        <f>SUM(G29:K29)</f>
        <v>13</v>
      </c>
      <c r="M29" s="9">
        <f>100*L29/69</f>
        <v>18.840579710144926</v>
      </c>
      <c r="N29" s="1">
        <v>16</v>
      </c>
      <c r="O29" s="1">
        <v>36</v>
      </c>
      <c r="P29" s="1">
        <f>100*SUM(N29:O29)/200</f>
        <v>26</v>
      </c>
      <c r="Q29" s="1">
        <v>40</v>
      </c>
      <c r="R29" s="10">
        <v>35</v>
      </c>
      <c r="S29" s="1">
        <f>SUM(Q29:R29)</f>
        <v>75</v>
      </c>
      <c r="T29" s="1">
        <v>14</v>
      </c>
      <c r="U29" s="1"/>
      <c r="V29" s="13">
        <f>100*SUM(T29:U29)/95</f>
        <v>14.736842105263158</v>
      </c>
      <c r="W29" s="13">
        <v>134.5774218154081</v>
      </c>
      <c r="X29" s="13">
        <v>119.84057971014494</v>
      </c>
      <c r="Y29" s="4" t="s">
        <v>238</v>
      </c>
    </row>
    <row r="30" spans="1:25" ht="12.75">
      <c r="A30" s="7" t="s">
        <v>210</v>
      </c>
      <c r="B30" s="1" t="s">
        <v>102</v>
      </c>
      <c r="C30" s="1" t="s">
        <v>103</v>
      </c>
      <c r="D30" s="1" t="s">
        <v>104</v>
      </c>
      <c r="E30" s="1" t="s">
        <v>105</v>
      </c>
      <c r="F30" s="1">
        <v>7</v>
      </c>
      <c r="G30" s="1" t="s">
        <v>227</v>
      </c>
      <c r="H30" s="1">
        <v>17</v>
      </c>
      <c r="I30" s="1">
        <v>6</v>
      </c>
      <c r="J30" s="1">
        <v>6</v>
      </c>
      <c r="K30" s="1"/>
      <c r="L30" s="1">
        <f>SUM(G30:K30)</f>
        <v>29</v>
      </c>
      <c r="M30" s="9">
        <f>100*L30/69</f>
        <v>42.028985507246375</v>
      </c>
      <c r="N30" s="1" t="s">
        <v>227</v>
      </c>
      <c r="O30" s="1"/>
      <c r="P30" s="1">
        <f>100*SUM(N30:O30)/200</f>
        <v>0</v>
      </c>
      <c r="Q30" s="1">
        <v>50</v>
      </c>
      <c r="R30" s="10">
        <v>35</v>
      </c>
      <c r="S30" s="1">
        <f>SUM(Q30:R30)</f>
        <v>85</v>
      </c>
      <c r="T30" s="1">
        <v>12</v>
      </c>
      <c r="U30" s="1">
        <v>11</v>
      </c>
      <c r="V30" s="13">
        <f>100*SUM(T30:U30)/95</f>
        <v>24.210526315789473</v>
      </c>
      <c r="W30" s="13">
        <v>151.23951182303585</v>
      </c>
      <c r="X30" s="13">
        <v>151.23951182303585</v>
      </c>
      <c r="Y30" s="4" t="s">
        <v>238</v>
      </c>
    </row>
    <row r="31" spans="1:64" ht="12.75">
      <c r="A31" s="1" t="s">
        <v>188</v>
      </c>
      <c r="B31" s="1" t="s">
        <v>192</v>
      </c>
      <c r="C31" s="1" t="s">
        <v>92</v>
      </c>
      <c r="D31" s="1" t="s">
        <v>193</v>
      </c>
      <c r="E31" s="1" t="s">
        <v>96</v>
      </c>
      <c r="F31" s="1">
        <v>93</v>
      </c>
      <c r="G31" s="1">
        <v>25</v>
      </c>
      <c r="H31" s="1">
        <v>18</v>
      </c>
      <c r="I31" s="1">
        <v>10</v>
      </c>
      <c r="J31" s="1">
        <v>6</v>
      </c>
      <c r="K31" s="1">
        <v>9</v>
      </c>
      <c r="L31" s="1">
        <f>SUM(G31:K31)</f>
        <v>68</v>
      </c>
      <c r="M31" s="9">
        <f>100*L31/69</f>
        <v>98.55072463768116</v>
      </c>
      <c r="N31" s="1">
        <v>21</v>
      </c>
      <c r="O31" s="1">
        <v>43</v>
      </c>
      <c r="P31" s="1">
        <f>100*SUM(N31:O31)/200</f>
        <v>32</v>
      </c>
      <c r="Q31" s="1">
        <v>40</v>
      </c>
      <c r="R31" s="10">
        <v>40</v>
      </c>
      <c r="S31" s="1">
        <f>SUM(Q31:R31)</f>
        <v>80</v>
      </c>
      <c r="T31" s="1">
        <v>40</v>
      </c>
      <c r="U31" s="1">
        <v>37</v>
      </c>
      <c r="V31" s="13">
        <f>100*SUM(T31:U31)/95</f>
        <v>81.05263157894737</v>
      </c>
      <c r="W31" s="13">
        <v>291.6033562166285</v>
      </c>
      <c r="X31" s="13">
        <v>259.6033562166285</v>
      </c>
      <c r="Y31" s="4" t="s">
        <v>237</v>
      </c>
      <c r="BL31" s="6"/>
    </row>
    <row r="32" spans="1:67" ht="25.5">
      <c r="A32" s="7" t="s">
        <v>210</v>
      </c>
      <c r="B32" s="1" t="s">
        <v>139</v>
      </c>
      <c r="C32" s="1" t="s">
        <v>98</v>
      </c>
      <c r="D32" s="1" t="s">
        <v>140</v>
      </c>
      <c r="E32" s="1" t="s">
        <v>141</v>
      </c>
      <c r="F32" s="1" t="s">
        <v>142</v>
      </c>
      <c r="G32" s="1" t="s">
        <v>227</v>
      </c>
      <c r="H32" s="1">
        <v>18</v>
      </c>
      <c r="I32" s="1">
        <v>9</v>
      </c>
      <c r="J32" s="1">
        <v>4</v>
      </c>
      <c r="K32" s="1">
        <v>9</v>
      </c>
      <c r="L32" s="1">
        <f>SUM(G32:K32)</f>
        <v>40</v>
      </c>
      <c r="M32" s="9">
        <f>100*L32/69</f>
        <v>57.971014492753625</v>
      </c>
      <c r="N32" s="1">
        <v>42</v>
      </c>
      <c r="O32" s="1">
        <v>35</v>
      </c>
      <c r="P32" s="1">
        <f>100*SUM(N32:O32)/200</f>
        <v>38.5</v>
      </c>
      <c r="Q32" s="1">
        <v>15</v>
      </c>
      <c r="R32" s="10">
        <v>40</v>
      </c>
      <c r="S32" s="1">
        <f>SUM(Q32:R32)</f>
        <v>55</v>
      </c>
      <c r="T32" s="1">
        <v>42.5</v>
      </c>
      <c r="U32" s="1">
        <v>15</v>
      </c>
      <c r="V32" s="13">
        <f>100*SUM(T32:U32)/95</f>
        <v>60.526315789473685</v>
      </c>
      <c r="W32" s="13">
        <v>211.99733028222732</v>
      </c>
      <c r="X32" s="13">
        <v>173.49733028222732</v>
      </c>
      <c r="Y32" s="4" t="s">
        <v>238</v>
      </c>
      <c r="BK32" s="6"/>
      <c r="BM32" s="6"/>
      <c r="BN32" s="6"/>
      <c r="BO32" s="6"/>
    </row>
    <row r="33" spans="1:74" ht="12.75">
      <c r="A33" s="1" t="s">
        <v>268</v>
      </c>
      <c r="B33" s="1" t="s">
        <v>253</v>
      </c>
      <c r="C33" s="1" t="s">
        <v>148</v>
      </c>
      <c r="D33" s="1" t="s">
        <v>46</v>
      </c>
      <c r="E33" s="1" t="s">
        <v>254</v>
      </c>
      <c r="F33" s="1">
        <v>15</v>
      </c>
      <c r="G33" s="1"/>
      <c r="H33" s="1"/>
      <c r="I33" s="1"/>
      <c r="J33" s="1"/>
      <c r="K33" s="1"/>
      <c r="L33" s="1">
        <f>SUM(G33:K33)</f>
        <v>0</v>
      </c>
      <c r="M33" s="9">
        <f>100*L33/16</f>
        <v>0</v>
      </c>
      <c r="N33" s="1"/>
      <c r="O33" s="1"/>
      <c r="P33" s="1">
        <f>100*SUM(N33:O33)/200</f>
        <v>0</v>
      </c>
      <c r="Q33" s="1"/>
      <c r="R33" s="1"/>
      <c r="S33" s="1">
        <f>SUM(Q33:R33)</f>
        <v>0</v>
      </c>
      <c r="T33" s="1"/>
      <c r="U33" s="1"/>
      <c r="V33" s="13">
        <f>100*SUM(T33:U33)/50</f>
        <v>0</v>
      </c>
      <c r="W33" s="13">
        <v>0</v>
      </c>
      <c r="X33" s="13">
        <v>0</v>
      </c>
      <c r="Y33" s="1" t="s">
        <v>239</v>
      </c>
      <c r="BP33" s="6"/>
      <c r="BQ33" s="6"/>
      <c r="BR33" s="6"/>
      <c r="BS33" s="6"/>
      <c r="BT33" s="6"/>
      <c r="BU33" s="6"/>
      <c r="BV33" s="6"/>
    </row>
    <row r="34" spans="1:25" ht="12.75">
      <c r="A34" s="7" t="s">
        <v>210</v>
      </c>
      <c r="B34" s="1" t="s">
        <v>34</v>
      </c>
      <c r="C34" s="1" t="s">
        <v>35</v>
      </c>
      <c r="D34" s="1" t="s">
        <v>36</v>
      </c>
      <c r="E34" s="1" t="s">
        <v>16</v>
      </c>
      <c r="F34" s="1">
        <v>5</v>
      </c>
      <c r="G34" s="1">
        <v>20</v>
      </c>
      <c r="H34" s="1">
        <v>18</v>
      </c>
      <c r="I34" s="1" t="s">
        <v>227</v>
      </c>
      <c r="J34" s="1"/>
      <c r="K34" s="1"/>
      <c r="L34" s="1">
        <f>SUM(G34:K34)</f>
        <v>38</v>
      </c>
      <c r="M34" s="9">
        <f>100*L34/69</f>
        <v>55.072463768115945</v>
      </c>
      <c r="N34" s="1" t="s">
        <v>227</v>
      </c>
      <c r="O34" s="1"/>
      <c r="P34" s="1">
        <f>100*SUM(N34:O34)/200</f>
        <v>0</v>
      </c>
      <c r="Q34" s="1">
        <v>50</v>
      </c>
      <c r="R34" s="11" t="s">
        <v>227</v>
      </c>
      <c r="S34" s="1">
        <f>SUM(Q34:R34)</f>
        <v>50</v>
      </c>
      <c r="T34" s="1" t="s">
        <v>227</v>
      </c>
      <c r="U34" s="1"/>
      <c r="V34" s="13">
        <f>100*SUM(T34:U34)/95</f>
        <v>0</v>
      </c>
      <c r="W34" s="13">
        <v>105.07246376811594</v>
      </c>
      <c r="X34" s="13">
        <v>105.07246376811594</v>
      </c>
      <c r="Y34" s="4" t="s">
        <v>238</v>
      </c>
    </row>
    <row r="35" spans="1:67" ht="25.5">
      <c r="A35" s="1" t="s">
        <v>226</v>
      </c>
      <c r="B35" s="1" t="s">
        <v>220</v>
      </c>
      <c r="C35" s="1" t="s">
        <v>221</v>
      </c>
      <c r="D35" s="1" t="s">
        <v>10</v>
      </c>
      <c r="E35" s="1" t="s">
        <v>222</v>
      </c>
      <c r="F35" s="1" t="s">
        <v>223</v>
      </c>
      <c r="G35" s="1"/>
      <c r="H35" s="1"/>
      <c r="I35" s="1">
        <v>9</v>
      </c>
      <c r="J35" s="1">
        <v>6</v>
      </c>
      <c r="K35" s="1">
        <v>9</v>
      </c>
      <c r="L35" s="1">
        <f>SUM(G35:K35)</f>
        <v>24</v>
      </c>
      <c r="M35" s="9">
        <f>100*L35/26</f>
        <v>92.3076923076923</v>
      </c>
      <c r="N35" s="1">
        <v>74</v>
      </c>
      <c r="O35" s="1">
        <v>55</v>
      </c>
      <c r="P35" s="1">
        <f>100*SUM(N35:O35)/200</f>
        <v>64.5</v>
      </c>
      <c r="Q35" s="1"/>
      <c r="R35" s="11" t="s">
        <v>227</v>
      </c>
      <c r="S35" s="1">
        <f>SUM(Q35:R35)</f>
        <v>0</v>
      </c>
      <c r="T35" s="1">
        <v>39</v>
      </c>
      <c r="U35" s="1">
        <v>43</v>
      </c>
      <c r="V35" s="13">
        <f>100*SUM(T35:U35)/95</f>
        <v>86.3157894736842</v>
      </c>
      <c r="W35" s="13">
        <v>243.12348178137654</v>
      </c>
      <c r="X35" s="13">
        <v>243.12348178137654</v>
      </c>
      <c r="Y35" s="4" t="s">
        <v>237</v>
      </c>
      <c r="BK35" s="6"/>
      <c r="BM35" s="6"/>
      <c r="BN35" s="6"/>
      <c r="BO35" s="6"/>
    </row>
    <row r="36" spans="1:25" ht="12.75">
      <c r="A36" s="7" t="s">
        <v>210</v>
      </c>
      <c r="B36" s="1" t="s">
        <v>164</v>
      </c>
      <c r="C36" s="1" t="s">
        <v>165</v>
      </c>
      <c r="D36" s="1" t="s">
        <v>118</v>
      </c>
      <c r="E36" s="1" t="s">
        <v>166</v>
      </c>
      <c r="F36" s="1">
        <v>2</v>
      </c>
      <c r="G36" s="1" t="s">
        <v>227</v>
      </c>
      <c r="H36" s="1" t="s">
        <v>227</v>
      </c>
      <c r="I36" s="1">
        <v>0</v>
      </c>
      <c r="J36" s="1">
        <v>4</v>
      </c>
      <c r="K36" s="1"/>
      <c r="L36" s="1">
        <f>SUM(G36:K36)</f>
        <v>4</v>
      </c>
      <c r="M36" s="9">
        <f>100*L36/69</f>
        <v>5.797101449275362</v>
      </c>
      <c r="N36" s="1">
        <v>63</v>
      </c>
      <c r="O36" s="1">
        <v>52</v>
      </c>
      <c r="P36" s="1">
        <f>100*SUM(N36:O36)/200</f>
        <v>57.5</v>
      </c>
      <c r="Q36" s="1">
        <v>10</v>
      </c>
      <c r="R36" s="10">
        <v>20</v>
      </c>
      <c r="S36" s="1">
        <f>SUM(Q36:R36)</f>
        <v>30</v>
      </c>
      <c r="T36" s="1">
        <v>5</v>
      </c>
      <c r="U36" s="1">
        <v>3</v>
      </c>
      <c r="V36" s="13">
        <f>100*SUM(T36:U36)/95</f>
        <v>8.421052631578947</v>
      </c>
      <c r="W36" s="13">
        <v>101.7181540808543</v>
      </c>
      <c r="X36" s="13">
        <v>95.92105263157895</v>
      </c>
      <c r="Y36" s="4" t="s">
        <v>238</v>
      </c>
    </row>
    <row r="37" spans="1:74" ht="12.75">
      <c r="A37" s="1" t="s">
        <v>188</v>
      </c>
      <c r="B37" s="1" t="s">
        <v>194</v>
      </c>
      <c r="C37" s="1" t="s">
        <v>60</v>
      </c>
      <c r="D37" s="1" t="s">
        <v>61</v>
      </c>
      <c r="E37" s="1" t="s">
        <v>47</v>
      </c>
      <c r="F37" s="1">
        <v>20</v>
      </c>
      <c r="G37" s="1">
        <v>24</v>
      </c>
      <c r="H37" s="1">
        <v>16</v>
      </c>
      <c r="I37" s="1">
        <v>6</v>
      </c>
      <c r="J37" s="1">
        <v>6</v>
      </c>
      <c r="K37" s="1">
        <v>10</v>
      </c>
      <c r="L37" s="1">
        <f>SUM(G37:K37)</f>
        <v>62</v>
      </c>
      <c r="M37" s="9">
        <f>100*L37/69</f>
        <v>89.85507246376811</v>
      </c>
      <c r="N37" s="1" t="s">
        <v>227</v>
      </c>
      <c r="O37" s="1"/>
      <c r="P37" s="1">
        <f>100*SUM(N37:O37)/200</f>
        <v>0</v>
      </c>
      <c r="Q37" s="1">
        <v>45</v>
      </c>
      <c r="R37" s="10">
        <v>50</v>
      </c>
      <c r="S37" s="1">
        <f>SUM(Q37:R37)</f>
        <v>95</v>
      </c>
      <c r="T37" s="1">
        <v>32</v>
      </c>
      <c r="U37" s="1">
        <v>25</v>
      </c>
      <c r="V37" s="13">
        <f>100*SUM(T37:U37)/95</f>
        <v>60</v>
      </c>
      <c r="W37" s="13">
        <v>244.85507246376812</v>
      </c>
      <c r="X37" s="13">
        <v>244.85507246376812</v>
      </c>
      <c r="Y37" s="4" t="s">
        <v>237</v>
      </c>
      <c r="BL37" s="6"/>
      <c r="BP37" s="6"/>
      <c r="BQ37" s="6"/>
      <c r="BR37" s="6"/>
      <c r="BS37" s="6"/>
      <c r="BT37" s="6"/>
      <c r="BU37" s="6"/>
      <c r="BV37" s="6"/>
    </row>
    <row r="38" spans="1:25" ht="12.75">
      <c r="A38" s="7" t="s">
        <v>210</v>
      </c>
      <c r="B38" s="1" t="s">
        <v>42</v>
      </c>
      <c r="C38" s="1" t="s">
        <v>43</v>
      </c>
      <c r="D38" s="1" t="s">
        <v>44</v>
      </c>
      <c r="E38" s="1" t="s">
        <v>45</v>
      </c>
      <c r="F38" s="1">
        <v>5</v>
      </c>
      <c r="G38" s="1">
        <v>25</v>
      </c>
      <c r="H38" s="1">
        <v>14</v>
      </c>
      <c r="I38" s="1">
        <v>10</v>
      </c>
      <c r="J38" s="1"/>
      <c r="K38" s="1">
        <v>8</v>
      </c>
      <c r="L38" s="1">
        <f>SUM(G38:K38)</f>
        <v>57</v>
      </c>
      <c r="M38" s="9">
        <f>100*L38/69</f>
        <v>82.6086956521739</v>
      </c>
      <c r="N38" s="1">
        <v>74</v>
      </c>
      <c r="O38" s="1">
        <v>44</v>
      </c>
      <c r="P38" s="1">
        <f>100*SUM(N38:O38)/200</f>
        <v>59</v>
      </c>
      <c r="Q38" s="1" t="s">
        <v>227</v>
      </c>
      <c r="R38" s="11" t="s">
        <v>227</v>
      </c>
      <c r="S38" s="1">
        <f>SUM(Q38:R38)</f>
        <v>0</v>
      </c>
      <c r="T38" s="1">
        <v>40</v>
      </c>
      <c r="U38" s="1">
        <v>27</v>
      </c>
      <c r="V38" s="13">
        <f>100*SUM(T38:U38)/95</f>
        <v>70.52631578947368</v>
      </c>
      <c r="W38" s="13">
        <v>212.13501144164758</v>
      </c>
      <c r="X38" s="13">
        <v>212.13501144164758</v>
      </c>
      <c r="Y38" s="4" t="s">
        <v>237</v>
      </c>
    </row>
    <row r="39" spans="1:25" ht="12.75">
      <c r="A39" s="7" t="s">
        <v>210</v>
      </c>
      <c r="B39" s="1" t="s">
        <v>144</v>
      </c>
      <c r="C39" s="1" t="s">
        <v>68</v>
      </c>
      <c r="D39" s="1" t="s">
        <v>15</v>
      </c>
      <c r="E39" s="1" t="s">
        <v>58</v>
      </c>
      <c r="F39" s="1">
        <v>36</v>
      </c>
      <c r="G39" s="1">
        <v>23</v>
      </c>
      <c r="H39" s="1">
        <v>15</v>
      </c>
      <c r="I39" s="1">
        <v>10</v>
      </c>
      <c r="J39" s="1">
        <v>4</v>
      </c>
      <c r="K39" s="1">
        <v>10</v>
      </c>
      <c r="L39" s="1">
        <f>SUM(G39:K39)</f>
        <v>62</v>
      </c>
      <c r="M39" s="9">
        <f>100*L39/69</f>
        <v>89.85507246376811</v>
      </c>
      <c r="N39" s="1">
        <v>69</v>
      </c>
      <c r="O39" s="1">
        <v>43</v>
      </c>
      <c r="P39" s="1">
        <f>100*SUM(N39:O39)/200</f>
        <v>56</v>
      </c>
      <c r="Q39" s="1">
        <v>40</v>
      </c>
      <c r="R39" s="10">
        <v>40</v>
      </c>
      <c r="S39" s="1">
        <f>SUM(Q39:R39)</f>
        <v>80</v>
      </c>
      <c r="T39" s="1">
        <v>26</v>
      </c>
      <c r="U39" s="1">
        <v>14</v>
      </c>
      <c r="V39" s="13">
        <f>100*SUM(T39:U39)/95</f>
        <v>42.10526315789474</v>
      </c>
      <c r="W39" s="13">
        <v>267.96033562166286</v>
      </c>
      <c r="X39" s="13">
        <v>225.85507246376812</v>
      </c>
      <c r="Y39" s="4" t="s">
        <v>237</v>
      </c>
    </row>
    <row r="40" spans="1:25" ht="12.75">
      <c r="A40" s="1" t="s">
        <v>225</v>
      </c>
      <c r="B40" s="1" t="s">
        <v>217</v>
      </c>
      <c r="C40" s="1" t="s">
        <v>21</v>
      </c>
      <c r="D40" s="1" t="s">
        <v>218</v>
      </c>
      <c r="E40" s="1" t="s">
        <v>219</v>
      </c>
      <c r="F40" s="1" t="s">
        <v>64</v>
      </c>
      <c r="G40" s="1"/>
      <c r="H40" s="1">
        <v>18</v>
      </c>
      <c r="I40" s="1" t="s">
        <v>227</v>
      </c>
      <c r="J40" s="1">
        <v>6</v>
      </c>
      <c r="K40" s="1">
        <v>10</v>
      </c>
      <c r="L40" s="1">
        <f>SUM(G40:K40)</f>
        <v>34</v>
      </c>
      <c r="M40" s="9">
        <f>100*L40/44</f>
        <v>77.27272727272727</v>
      </c>
      <c r="N40" s="1" t="s">
        <v>227</v>
      </c>
      <c r="O40" s="1"/>
      <c r="P40" s="1">
        <f>100*SUM(N40:O40)/200</f>
        <v>0</v>
      </c>
      <c r="Q40" s="1" t="s">
        <v>227</v>
      </c>
      <c r="R40" s="10">
        <v>40</v>
      </c>
      <c r="S40" s="1">
        <f>SUM(Q40:R40)</f>
        <v>40</v>
      </c>
      <c r="T40" s="1">
        <v>14</v>
      </c>
      <c r="U40" s="1">
        <v>32</v>
      </c>
      <c r="V40" s="13">
        <f>100*SUM(T40:U40)/95</f>
        <v>48.421052631578945</v>
      </c>
      <c r="W40" s="13">
        <v>165.6937799043062</v>
      </c>
      <c r="X40" s="13">
        <v>165.6937799043062</v>
      </c>
      <c r="Y40" s="4" t="s">
        <v>238</v>
      </c>
    </row>
    <row r="41" spans="1:25" ht="25.5">
      <c r="A41" s="7" t="s">
        <v>210</v>
      </c>
      <c r="B41" s="1" t="s">
        <v>1</v>
      </c>
      <c r="C41" s="1" t="s">
        <v>2</v>
      </c>
      <c r="D41" s="1" t="s">
        <v>85</v>
      </c>
      <c r="E41" s="1" t="s">
        <v>96</v>
      </c>
      <c r="F41" s="1" t="s">
        <v>143</v>
      </c>
      <c r="G41" s="1">
        <v>19</v>
      </c>
      <c r="H41" s="1">
        <v>18</v>
      </c>
      <c r="I41" s="1">
        <v>8</v>
      </c>
      <c r="J41" s="1">
        <v>4</v>
      </c>
      <c r="K41" s="1">
        <v>10</v>
      </c>
      <c r="L41" s="1">
        <f>SUM(G41:K41)</f>
        <v>59</v>
      </c>
      <c r="M41" s="9">
        <f>100*L41/69</f>
        <v>85.5072463768116</v>
      </c>
      <c r="N41" s="1">
        <v>48</v>
      </c>
      <c r="O41" s="1">
        <v>31</v>
      </c>
      <c r="P41" s="1">
        <f>100*SUM(N41:O41)/200</f>
        <v>39.5</v>
      </c>
      <c r="Q41" s="1">
        <v>50</v>
      </c>
      <c r="R41" s="10">
        <v>40</v>
      </c>
      <c r="S41" s="1">
        <f>SUM(Q41:R41)</f>
        <v>90</v>
      </c>
      <c r="T41" s="1">
        <v>31</v>
      </c>
      <c r="U41" s="1">
        <v>19</v>
      </c>
      <c r="V41" s="13">
        <f>100*SUM(T41:U41)/95</f>
        <v>52.63157894736842</v>
      </c>
      <c r="W41" s="13">
        <v>267.63882532418</v>
      </c>
      <c r="X41" s="13">
        <v>228.13882532418</v>
      </c>
      <c r="Y41" s="4" t="s">
        <v>237</v>
      </c>
    </row>
    <row r="42" spans="1:25" ht="25.5">
      <c r="A42" s="7" t="s">
        <v>210</v>
      </c>
      <c r="B42" s="1" t="s">
        <v>83</v>
      </c>
      <c r="C42" s="1" t="s">
        <v>84</v>
      </c>
      <c r="D42" s="1" t="s">
        <v>85</v>
      </c>
      <c r="E42" s="1" t="s">
        <v>86</v>
      </c>
      <c r="F42" s="1" t="s">
        <v>87</v>
      </c>
      <c r="G42" s="1" t="s">
        <v>227</v>
      </c>
      <c r="H42" s="1">
        <v>18</v>
      </c>
      <c r="I42" s="1">
        <v>6</v>
      </c>
      <c r="J42" s="1">
        <v>6</v>
      </c>
      <c r="K42" s="1">
        <v>10</v>
      </c>
      <c r="L42" s="1">
        <f>SUM(G42:K42)</f>
        <v>40</v>
      </c>
      <c r="M42" s="9">
        <f>100*L42/69</f>
        <v>57.971014492753625</v>
      </c>
      <c r="N42" s="1">
        <v>18</v>
      </c>
      <c r="O42" s="1">
        <v>6</v>
      </c>
      <c r="P42" s="1">
        <f>100*SUM(N42:O42)/200</f>
        <v>12</v>
      </c>
      <c r="Q42" s="1">
        <v>50</v>
      </c>
      <c r="R42" s="10">
        <v>50</v>
      </c>
      <c r="S42" s="1">
        <f>SUM(Q42:R42)</f>
        <v>100</v>
      </c>
      <c r="T42" s="1">
        <v>3</v>
      </c>
      <c r="U42" s="1">
        <v>0</v>
      </c>
      <c r="V42" s="13">
        <f>100*SUM(T42:U42)/95</f>
        <v>3.1578947368421053</v>
      </c>
      <c r="W42" s="13">
        <v>173.12890922959573</v>
      </c>
      <c r="X42" s="13">
        <v>169.97101449275362</v>
      </c>
      <c r="Y42" s="4" t="s">
        <v>238</v>
      </c>
    </row>
    <row r="43" spans="1:74" ht="12.75">
      <c r="A43" s="7" t="s">
        <v>210</v>
      </c>
      <c r="B43" s="1" t="s">
        <v>106</v>
      </c>
      <c r="C43" s="1" t="s">
        <v>4</v>
      </c>
      <c r="D43" s="1" t="s">
        <v>19</v>
      </c>
      <c r="E43" s="1" t="s">
        <v>107</v>
      </c>
      <c r="F43" s="1">
        <v>8</v>
      </c>
      <c r="G43" s="1">
        <v>25</v>
      </c>
      <c r="H43" s="1">
        <v>18</v>
      </c>
      <c r="I43" s="1">
        <v>6</v>
      </c>
      <c r="J43" s="1">
        <v>4</v>
      </c>
      <c r="K43" s="1">
        <v>10</v>
      </c>
      <c r="L43" s="1">
        <f>SUM(G43:K43)</f>
        <v>63</v>
      </c>
      <c r="M43" s="9">
        <f>100*L43/69</f>
        <v>91.30434782608695</v>
      </c>
      <c r="N43" s="1">
        <v>37</v>
      </c>
      <c r="O43" s="1">
        <v>64</v>
      </c>
      <c r="P43" s="1">
        <f>100*SUM(N43:O43)/200</f>
        <v>50.5</v>
      </c>
      <c r="Q43" s="1">
        <v>0</v>
      </c>
      <c r="R43" s="10">
        <v>45</v>
      </c>
      <c r="S43" s="1">
        <f>SUM(Q43:R43)</f>
        <v>45</v>
      </c>
      <c r="T43" s="1">
        <v>41.5</v>
      </c>
      <c r="U43" s="1">
        <v>37</v>
      </c>
      <c r="V43" s="13">
        <f>100*SUM(T43:U43)/95</f>
        <v>82.63157894736842</v>
      </c>
      <c r="W43" s="13">
        <v>269.4359267734554</v>
      </c>
      <c r="X43" s="13">
        <v>224.43592677345538</v>
      </c>
      <c r="Y43" s="4" t="s">
        <v>237</v>
      </c>
      <c r="BP43" s="6"/>
      <c r="BQ43" s="6"/>
      <c r="BR43" s="6"/>
      <c r="BS43" s="6"/>
      <c r="BT43" s="6"/>
      <c r="BU43" s="6"/>
      <c r="BV43" s="6"/>
    </row>
    <row r="44" spans="1:64" ht="12.75">
      <c r="A44" s="1" t="s">
        <v>188</v>
      </c>
      <c r="B44" s="1" t="s">
        <v>130</v>
      </c>
      <c r="C44" s="1" t="s">
        <v>43</v>
      </c>
      <c r="D44" s="1" t="s">
        <v>38</v>
      </c>
      <c r="E44" s="1" t="s">
        <v>131</v>
      </c>
      <c r="F44" s="1">
        <v>9</v>
      </c>
      <c r="G44" s="1">
        <v>23</v>
      </c>
      <c r="H44" s="1">
        <v>17</v>
      </c>
      <c r="I44" s="1">
        <v>10</v>
      </c>
      <c r="J44" s="1">
        <v>6</v>
      </c>
      <c r="K44" s="1">
        <v>10</v>
      </c>
      <c r="L44" s="1">
        <f>SUM(G44:K44)</f>
        <v>66</v>
      </c>
      <c r="M44" s="9">
        <f>100*L44/69</f>
        <v>95.65217391304348</v>
      </c>
      <c r="N44" s="1">
        <v>64</v>
      </c>
      <c r="O44" s="1">
        <v>58</v>
      </c>
      <c r="P44" s="1">
        <f>100*SUM(N44:O44)/200</f>
        <v>61</v>
      </c>
      <c r="Q44" s="1">
        <v>45</v>
      </c>
      <c r="R44" s="10">
        <v>40</v>
      </c>
      <c r="S44" s="1">
        <f>SUM(Q44:R44)</f>
        <v>85</v>
      </c>
      <c r="T44" s="1">
        <v>33.5</v>
      </c>
      <c r="U44" s="1">
        <v>18</v>
      </c>
      <c r="V44" s="13">
        <f>100*SUM(T44:U44)/95</f>
        <v>54.21052631578947</v>
      </c>
      <c r="W44" s="13">
        <v>295.862700228833</v>
      </c>
      <c r="X44" s="13">
        <v>241.6521739130435</v>
      </c>
      <c r="Y44" s="4" t="s">
        <v>237</v>
      </c>
      <c r="BK44" s="6"/>
      <c r="BL44" s="6"/>
    </row>
    <row r="45" spans="1:74" ht="38.25">
      <c r="A45" s="1" t="s">
        <v>268</v>
      </c>
      <c r="B45" s="1" t="s">
        <v>246</v>
      </c>
      <c r="C45" s="1" t="s">
        <v>40</v>
      </c>
      <c r="D45" s="1" t="s">
        <v>128</v>
      </c>
      <c r="E45" s="1" t="s">
        <v>247</v>
      </c>
      <c r="F45" s="1" t="s">
        <v>248</v>
      </c>
      <c r="G45" s="1"/>
      <c r="H45" s="1"/>
      <c r="I45" s="1"/>
      <c r="J45" s="1"/>
      <c r="K45" s="1"/>
      <c r="L45" s="1">
        <f>SUM(G45:K45)</f>
        <v>0</v>
      </c>
      <c r="M45" s="9">
        <f>100*L45/16</f>
        <v>0</v>
      </c>
      <c r="N45" s="1"/>
      <c r="O45" s="1"/>
      <c r="P45" s="1">
        <f>100*SUM(N45:O45)/200</f>
        <v>0</v>
      </c>
      <c r="Q45" s="1"/>
      <c r="R45" s="1"/>
      <c r="S45" s="1">
        <f>SUM(Q45:R45)</f>
        <v>0</v>
      </c>
      <c r="T45" s="1"/>
      <c r="U45" s="1"/>
      <c r="V45" s="13">
        <f>100*SUM(T45:U45)/50</f>
        <v>0</v>
      </c>
      <c r="W45" s="13">
        <v>0</v>
      </c>
      <c r="X45" s="13">
        <v>0</v>
      </c>
      <c r="Y45" s="1" t="s">
        <v>239</v>
      </c>
      <c r="BP45" s="6"/>
      <c r="BQ45" s="6"/>
      <c r="BR45" s="6"/>
      <c r="BS45" s="6"/>
      <c r="BT45" s="6"/>
      <c r="BU45" s="6"/>
      <c r="BV45" s="6"/>
    </row>
    <row r="46" spans="1:64" ht="12.75">
      <c r="A46" s="1" t="s">
        <v>188</v>
      </c>
      <c r="B46" s="1" t="s">
        <v>195</v>
      </c>
      <c r="C46" s="1" t="s">
        <v>154</v>
      </c>
      <c r="D46" s="1" t="s">
        <v>15</v>
      </c>
      <c r="E46" s="1" t="s">
        <v>75</v>
      </c>
      <c r="F46" s="1">
        <v>1</v>
      </c>
      <c r="G46" s="1">
        <v>22</v>
      </c>
      <c r="H46" s="1">
        <v>13</v>
      </c>
      <c r="I46" s="1">
        <v>10</v>
      </c>
      <c r="J46" s="1">
        <v>6</v>
      </c>
      <c r="K46" s="1">
        <v>10</v>
      </c>
      <c r="L46" s="1">
        <f>SUM(G46:K46)</f>
        <v>61</v>
      </c>
      <c r="M46" s="9">
        <f>100*L46/69</f>
        <v>88.40579710144928</v>
      </c>
      <c r="N46" s="1">
        <v>52</v>
      </c>
      <c r="O46" s="1">
        <v>52</v>
      </c>
      <c r="P46" s="1">
        <f>100*SUM(N46:O46)/200</f>
        <v>52</v>
      </c>
      <c r="Q46" s="1">
        <v>40</v>
      </c>
      <c r="R46" s="10">
        <v>45</v>
      </c>
      <c r="S46" s="1">
        <f>SUM(Q46:R46)</f>
        <v>85</v>
      </c>
      <c r="T46" s="1" t="s">
        <v>227</v>
      </c>
      <c r="U46" s="1"/>
      <c r="V46" s="13">
        <f>100*SUM(T46:U46)/95</f>
        <v>0</v>
      </c>
      <c r="W46" s="13">
        <v>225.40579710144928</v>
      </c>
      <c r="X46" s="13">
        <v>225.40579710144928</v>
      </c>
      <c r="Y46" s="4" t="s">
        <v>237</v>
      </c>
      <c r="BH46" s="6"/>
      <c r="BI46" s="6"/>
      <c r="BJ46" s="6"/>
      <c r="BL46" s="6"/>
    </row>
    <row r="47" spans="1:74" ht="25.5">
      <c r="A47" s="7" t="s">
        <v>210</v>
      </c>
      <c r="B47" s="1" t="s">
        <v>178</v>
      </c>
      <c r="C47" s="1" t="s">
        <v>179</v>
      </c>
      <c r="D47" s="1" t="s">
        <v>10</v>
      </c>
      <c r="E47" s="1" t="s">
        <v>7</v>
      </c>
      <c r="F47" s="1" t="s">
        <v>180</v>
      </c>
      <c r="G47" s="1">
        <v>25</v>
      </c>
      <c r="H47" s="1">
        <v>18</v>
      </c>
      <c r="I47" s="1">
        <v>6</v>
      </c>
      <c r="J47" s="1">
        <v>6</v>
      </c>
      <c r="K47" s="1"/>
      <c r="L47" s="1">
        <f>SUM(G47:K47)</f>
        <v>55</v>
      </c>
      <c r="M47" s="9">
        <f>100*L47/69</f>
        <v>79.71014492753623</v>
      </c>
      <c r="N47" s="1" t="s">
        <v>227</v>
      </c>
      <c r="O47" s="1"/>
      <c r="P47" s="1">
        <f>100*SUM(N47:O47)/200</f>
        <v>0</v>
      </c>
      <c r="Q47" s="1">
        <v>45</v>
      </c>
      <c r="R47" s="10">
        <v>30</v>
      </c>
      <c r="S47" s="1">
        <f>SUM(Q47:R47)</f>
        <v>75</v>
      </c>
      <c r="T47" s="1">
        <v>24</v>
      </c>
      <c r="U47" s="1"/>
      <c r="V47" s="13">
        <f>100*SUM(T47:U47)/95</f>
        <v>25.263157894736842</v>
      </c>
      <c r="W47" s="13">
        <v>179.9733028222731</v>
      </c>
      <c r="X47" s="13">
        <v>179.9733028222731</v>
      </c>
      <c r="Y47" s="4" t="s">
        <v>237</v>
      </c>
      <c r="BH47" s="6"/>
      <c r="BI47" s="6"/>
      <c r="BJ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64" ht="12.75">
      <c r="A48" s="1" t="s">
        <v>188</v>
      </c>
      <c r="B48" s="1" t="s">
        <v>162</v>
      </c>
      <c r="C48" s="1" t="s">
        <v>55</v>
      </c>
      <c r="D48" s="1" t="s">
        <v>118</v>
      </c>
      <c r="E48" s="1" t="s">
        <v>163</v>
      </c>
      <c r="F48" s="1">
        <v>53</v>
      </c>
      <c r="G48" s="1">
        <v>21</v>
      </c>
      <c r="H48" s="1">
        <v>18</v>
      </c>
      <c r="I48" s="1">
        <v>10</v>
      </c>
      <c r="J48" s="1">
        <v>6</v>
      </c>
      <c r="K48" s="1">
        <v>9</v>
      </c>
      <c r="L48" s="1">
        <f>SUM(G48:K48)</f>
        <v>64</v>
      </c>
      <c r="M48" s="9">
        <f>100*L48/69</f>
        <v>92.7536231884058</v>
      </c>
      <c r="N48" s="1">
        <v>61</v>
      </c>
      <c r="O48" s="1">
        <v>16</v>
      </c>
      <c r="P48" s="1">
        <f>100*SUM(N48:O48)/200</f>
        <v>38.5</v>
      </c>
      <c r="Q48" s="1">
        <v>45</v>
      </c>
      <c r="R48" s="10">
        <v>45</v>
      </c>
      <c r="S48" s="1">
        <f>SUM(Q48:R48)</f>
        <v>90</v>
      </c>
      <c r="T48" s="1">
        <v>24</v>
      </c>
      <c r="U48" s="1">
        <v>31</v>
      </c>
      <c r="V48" s="13">
        <f>100*SUM(T48:U48)/95</f>
        <v>57.89473684210526</v>
      </c>
      <c r="W48" s="13">
        <v>279.14836003051107</v>
      </c>
      <c r="X48" s="13">
        <v>240.64836003051107</v>
      </c>
      <c r="Y48" s="4" t="s">
        <v>237</v>
      </c>
      <c r="BH48" s="6"/>
      <c r="BI48" s="6"/>
      <c r="BJ48" s="6"/>
      <c r="BK48" s="6"/>
      <c r="BL48" s="6"/>
    </row>
    <row r="49" spans="1:67" ht="12.75">
      <c r="A49" s="7" t="s">
        <v>210</v>
      </c>
      <c r="B49" s="1" t="s">
        <v>126</v>
      </c>
      <c r="C49" s="1" t="s">
        <v>127</v>
      </c>
      <c r="D49" s="1" t="s">
        <v>128</v>
      </c>
      <c r="E49" s="1" t="s">
        <v>129</v>
      </c>
      <c r="F49" s="1">
        <v>5</v>
      </c>
      <c r="G49" s="1">
        <v>25</v>
      </c>
      <c r="H49" s="1">
        <v>18</v>
      </c>
      <c r="I49" s="1">
        <v>10</v>
      </c>
      <c r="J49" s="1">
        <v>6</v>
      </c>
      <c r="K49" s="1">
        <v>9</v>
      </c>
      <c r="L49" s="1">
        <f>SUM(G49:K49)</f>
        <v>68</v>
      </c>
      <c r="M49" s="9">
        <f>100*L49/69</f>
        <v>98.55072463768116</v>
      </c>
      <c r="N49" s="1" t="s">
        <v>227</v>
      </c>
      <c r="O49" s="1"/>
      <c r="P49" s="1">
        <f>100*SUM(N49:O49)/200</f>
        <v>0</v>
      </c>
      <c r="Q49" s="1">
        <v>45</v>
      </c>
      <c r="R49" s="10">
        <v>40</v>
      </c>
      <c r="S49" s="1">
        <f>SUM(Q49:R49)</f>
        <v>85</v>
      </c>
      <c r="T49" s="1">
        <v>31</v>
      </c>
      <c r="U49" s="1">
        <v>32</v>
      </c>
      <c r="V49" s="13">
        <f>100*SUM(T49:U49)/95</f>
        <v>66.3157894736842</v>
      </c>
      <c r="W49" s="13">
        <v>249.86651411136535</v>
      </c>
      <c r="X49" s="13">
        <v>249.86651411136535</v>
      </c>
      <c r="Y49" s="4" t="s">
        <v>237</v>
      </c>
      <c r="BH49" s="6"/>
      <c r="BI49" s="6"/>
      <c r="BJ49" s="6"/>
      <c r="BM49" s="6"/>
      <c r="BN49" s="6"/>
      <c r="BO49" s="6"/>
    </row>
    <row r="50" spans="1:62" ht="12.75">
      <c r="A50" s="7" t="s">
        <v>210</v>
      </c>
      <c r="B50" s="1" t="s">
        <v>114</v>
      </c>
      <c r="C50" s="1" t="s">
        <v>35</v>
      </c>
      <c r="D50" s="1" t="s">
        <v>37</v>
      </c>
      <c r="E50" s="1" t="s">
        <v>115</v>
      </c>
      <c r="F50" s="1" t="s">
        <v>116</v>
      </c>
      <c r="G50" s="1">
        <v>25</v>
      </c>
      <c r="H50" s="1">
        <v>16</v>
      </c>
      <c r="I50" s="1">
        <v>10</v>
      </c>
      <c r="J50" s="1">
        <v>6</v>
      </c>
      <c r="K50" s="1">
        <v>9</v>
      </c>
      <c r="L50" s="1">
        <f>SUM(G50:K50)</f>
        <v>66</v>
      </c>
      <c r="M50" s="9">
        <f>100*L50/69</f>
        <v>95.65217391304348</v>
      </c>
      <c r="N50" s="1">
        <v>68</v>
      </c>
      <c r="O50" s="1">
        <v>51</v>
      </c>
      <c r="P50" s="1">
        <f>100*SUM(N50:O50)/200</f>
        <v>59.5</v>
      </c>
      <c r="Q50" s="1">
        <v>30</v>
      </c>
      <c r="R50" s="10">
        <v>50</v>
      </c>
      <c r="S50" s="1">
        <f>SUM(Q50:R50)</f>
        <v>80</v>
      </c>
      <c r="T50" s="1">
        <v>23</v>
      </c>
      <c r="U50" s="1">
        <v>28</v>
      </c>
      <c r="V50" s="13">
        <f>100*SUM(T50:U50)/95</f>
        <v>53.68421052631579</v>
      </c>
      <c r="W50" s="13">
        <v>288.8363844393593</v>
      </c>
      <c r="X50" s="13">
        <v>235.1521739130435</v>
      </c>
      <c r="Y50" s="4" t="s">
        <v>237</v>
      </c>
      <c r="BH50" s="6"/>
      <c r="BI50" s="6"/>
      <c r="BJ50" s="6"/>
    </row>
    <row r="51" spans="1:67" ht="12.75">
      <c r="A51" s="7" t="s">
        <v>210</v>
      </c>
      <c r="B51" s="1" t="s">
        <v>111</v>
      </c>
      <c r="C51" s="1" t="s">
        <v>25</v>
      </c>
      <c r="D51" s="1" t="s">
        <v>112</v>
      </c>
      <c r="E51" s="1" t="s">
        <v>54</v>
      </c>
      <c r="F51" s="1" t="s">
        <v>113</v>
      </c>
      <c r="G51" s="1">
        <v>14</v>
      </c>
      <c r="H51" s="1">
        <v>9</v>
      </c>
      <c r="I51" s="1">
        <v>10</v>
      </c>
      <c r="J51" s="1">
        <v>2</v>
      </c>
      <c r="K51" s="1">
        <v>0</v>
      </c>
      <c r="L51" s="1">
        <f>SUM(G51:K51)</f>
        <v>35</v>
      </c>
      <c r="M51" s="9">
        <f>100*L51/69</f>
        <v>50.72463768115942</v>
      </c>
      <c r="N51" s="1">
        <v>54</v>
      </c>
      <c r="O51" s="1">
        <v>23</v>
      </c>
      <c r="P51" s="1">
        <f>100*SUM(N51:O51)/200</f>
        <v>38.5</v>
      </c>
      <c r="Q51" s="1" t="s">
        <v>227</v>
      </c>
      <c r="R51" s="11" t="s">
        <v>227</v>
      </c>
      <c r="S51" s="1">
        <f>SUM(Q51:R51)</f>
        <v>0</v>
      </c>
      <c r="T51" s="1">
        <v>35.5</v>
      </c>
      <c r="U51" s="1">
        <v>33</v>
      </c>
      <c r="V51" s="13">
        <f>100*SUM(T51:U51)/95</f>
        <v>72.10526315789474</v>
      </c>
      <c r="W51" s="13">
        <v>161.32990083905418</v>
      </c>
      <c r="X51" s="13">
        <v>161.32990083905418</v>
      </c>
      <c r="Y51" s="4" t="s">
        <v>238</v>
      </c>
      <c r="BH51" s="6"/>
      <c r="BI51" s="6"/>
      <c r="BJ51" s="6"/>
      <c r="BK51" s="6"/>
      <c r="BM51" s="6"/>
      <c r="BN51" s="6"/>
      <c r="BO51" s="6"/>
    </row>
    <row r="52" spans="1:74" ht="12.75">
      <c r="A52" s="1" t="s">
        <v>188</v>
      </c>
      <c r="B52" s="1" t="s">
        <v>196</v>
      </c>
      <c r="C52" s="1" t="s">
        <v>21</v>
      </c>
      <c r="D52" s="1" t="s">
        <v>56</v>
      </c>
      <c r="E52" s="1" t="s">
        <v>197</v>
      </c>
      <c r="F52" s="1">
        <v>2</v>
      </c>
      <c r="G52" s="1">
        <v>24</v>
      </c>
      <c r="H52" s="1">
        <v>18</v>
      </c>
      <c r="I52" s="1">
        <v>6</v>
      </c>
      <c r="J52" s="1">
        <v>6</v>
      </c>
      <c r="K52" s="1">
        <v>10</v>
      </c>
      <c r="L52" s="1">
        <f>SUM(G52:K52)</f>
        <v>64</v>
      </c>
      <c r="M52" s="9">
        <f>100*L52/69</f>
        <v>92.7536231884058</v>
      </c>
      <c r="N52" s="1" t="s">
        <v>227</v>
      </c>
      <c r="O52" s="1"/>
      <c r="P52" s="1">
        <f>100*SUM(N52:O52)/200</f>
        <v>0</v>
      </c>
      <c r="Q52" s="1">
        <v>45</v>
      </c>
      <c r="R52" s="10">
        <v>45</v>
      </c>
      <c r="S52" s="1">
        <f>SUM(Q52:R52)</f>
        <v>90</v>
      </c>
      <c r="T52" s="1">
        <v>43.5</v>
      </c>
      <c r="U52" s="1">
        <v>43</v>
      </c>
      <c r="V52" s="13">
        <f>100*SUM(T52:U52)/95</f>
        <v>91.05263157894737</v>
      </c>
      <c r="W52" s="13">
        <v>273.80625476735315</v>
      </c>
      <c r="X52" s="13">
        <v>273.80625476735315</v>
      </c>
      <c r="Y52" s="4" t="s">
        <v>237</v>
      </c>
      <c r="BG52" s="6"/>
      <c r="BH52" s="6"/>
      <c r="BI52" s="6"/>
      <c r="BJ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62" ht="12.75">
      <c r="A53" s="7" t="s">
        <v>210</v>
      </c>
      <c r="B53" s="1" t="s">
        <v>136</v>
      </c>
      <c r="C53" s="1" t="s">
        <v>84</v>
      </c>
      <c r="D53" s="1" t="s">
        <v>46</v>
      </c>
      <c r="E53" s="1" t="s">
        <v>137</v>
      </c>
      <c r="F53" s="1" t="s">
        <v>138</v>
      </c>
      <c r="G53" s="1">
        <v>24</v>
      </c>
      <c r="H53" s="1">
        <v>18</v>
      </c>
      <c r="I53" s="1" t="s">
        <v>227</v>
      </c>
      <c r="J53" s="1"/>
      <c r="K53" s="1"/>
      <c r="L53" s="1">
        <f>SUM(G53:K53)</f>
        <v>42</v>
      </c>
      <c r="M53" s="9">
        <f>100*L53/69</f>
        <v>60.869565217391305</v>
      </c>
      <c r="N53" s="1" t="s">
        <v>227</v>
      </c>
      <c r="O53" s="1"/>
      <c r="P53" s="1">
        <f>100*SUM(N53:O53)/200</f>
        <v>0</v>
      </c>
      <c r="Q53" s="1">
        <v>50</v>
      </c>
      <c r="R53" s="11" t="s">
        <v>227</v>
      </c>
      <c r="S53" s="1">
        <f>SUM(Q53:R53)</f>
        <v>50</v>
      </c>
      <c r="T53" s="1" t="s">
        <v>227</v>
      </c>
      <c r="U53" s="1"/>
      <c r="V53" s="13">
        <f>100*SUM(T53:U53)/95</f>
        <v>0</v>
      </c>
      <c r="W53" s="13">
        <v>110.86956521739131</v>
      </c>
      <c r="X53" s="13">
        <v>110.86956521739131</v>
      </c>
      <c r="Y53" s="4" t="s">
        <v>238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74" ht="12.75">
      <c r="A54" s="1" t="s">
        <v>272</v>
      </c>
      <c r="B54" s="1" t="s">
        <v>269</v>
      </c>
      <c r="C54" s="1" t="s">
        <v>152</v>
      </c>
      <c r="D54" s="1" t="s">
        <v>109</v>
      </c>
      <c r="E54" s="1" t="s">
        <v>270</v>
      </c>
      <c r="F54" s="1">
        <v>1</v>
      </c>
      <c r="G54" s="1"/>
      <c r="H54" s="1"/>
      <c r="I54" s="1"/>
      <c r="J54" s="1"/>
      <c r="K54" s="1"/>
      <c r="L54" s="1">
        <f>SUM(G54:K54)</f>
        <v>0</v>
      </c>
      <c r="M54" s="9">
        <f>100*L54/69</f>
        <v>0</v>
      </c>
      <c r="N54" s="1"/>
      <c r="O54" s="1"/>
      <c r="P54" s="1">
        <f>100*SUM(N54:O54)/200</f>
        <v>0</v>
      </c>
      <c r="Q54" s="1"/>
      <c r="R54" s="1"/>
      <c r="S54" s="1">
        <f>SUM(Q54:R54)</f>
        <v>0</v>
      </c>
      <c r="T54" s="1"/>
      <c r="U54" s="1"/>
      <c r="V54" s="13">
        <f>100*SUM(T54:U54)/95</f>
        <v>0</v>
      </c>
      <c r="W54" s="13">
        <v>0</v>
      </c>
      <c r="X54" s="13">
        <v>0</v>
      </c>
      <c r="Y54" s="1" t="s">
        <v>239</v>
      </c>
      <c r="BP54" s="6"/>
      <c r="BQ54" s="6"/>
      <c r="BR54" s="6"/>
      <c r="BS54" s="6"/>
      <c r="BT54" s="6"/>
      <c r="BU54" s="6"/>
      <c r="BV54" s="6"/>
    </row>
    <row r="55" spans="1:62" ht="12.75">
      <c r="A55" s="7" t="s">
        <v>210</v>
      </c>
      <c r="B55" s="1" t="s">
        <v>27</v>
      </c>
      <c r="C55" s="1" t="s">
        <v>28</v>
      </c>
      <c r="D55" s="1" t="s">
        <v>29</v>
      </c>
      <c r="E55" s="1" t="s">
        <v>30</v>
      </c>
      <c r="F55" s="1">
        <v>38</v>
      </c>
      <c r="G55" s="1">
        <v>23</v>
      </c>
      <c r="H55" s="1">
        <v>18</v>
      </c>
      <c r="I55" s="1">
        <v>10</v>
      </c>
      <c r="J55" s="1">
        <v>4</v>
      </c>
      <c r="K55" s="1">
        <v>10</v>
      </c>
      <c r="L55" s="1">
        <f>SUM(G55:K55)</f>
        <v>65</v>
      </c>
      <c r="M55" s="9">
        <f>100*L55/69</f>
        <v>94.20289855072464</v>
      </c>
      <c r="N55" s="1">
        <v>82</v>
      </c>
      <c r="O55" s="1">
        <v>67</v>
      </c>
      <c r="P55" s="1">
        <f>100*SUM(N55:O55)/200</f>
        <v>74.5</v>
      </c>
      <c r="Q55" s="1" t="s">
        <v>227</v>
      </c>
      <c r="R55" s="11" t="s">
        <v>227</v>
      </c>
      <c r="S55" s="1">
        <f>SUM(Q55:R55)</f>
        <v>0</v>
      </c>
      <c r="T55" s="1">
        <v>31</v>
      </c>
      <c r="U55" s="1">
        <v>31</v>
      </c>
      <c r="V55" s="13">
        <f>100*SUM(T55:U55)/95</f>
        <v>65.26315789473684</v>
      </c>
      <c r="W55" s="13">
        <v>233.96605644546145</v>
      </c>
      <c r="X55" s="13">
        <v>233.96605644546145</v>
      </c>
      <c r="Y55" s="4" t="s">
        <v>237</v>
      </c>
      <c r="BG55" s="6"/>
      <c r="BH55" s="6"/>
      <c r="BI55" s="6"/>
      <c r="BJ55" s="6"/>
    </row>
    <row r="56" spans="1:62" ht="12.75">
      <c r="A56" s="1" t="s">
        <v>188</v>
      </c>
      <c r="B56" s="1" t="s">
        <v>198</v>
      </c>
      <c r="C56" s="1" t="s">
        <v>74</v>
      </c>
      <c r="D56" s="1" t="s">
        <v>22</v>
      </c>
      <c r="E56" s="1" t="s">
        <v>146</v>
      </c>
      <c r="F56" s="1" t="s">
        <v>199</v>
      </c>
      <c r="G56" s="1">
        <v>25</v>
      </c>
      <c r="H56" s="1">
        <v>18</v>
      </c>
      <c r="I56" s="1">
        <v>10</v>
      </c>
      <c r="J56" s="1">
        <v>6</v>
      </c>
      <c r="K56" s="1">
        <v>10</v>
      </c>
      <c r="L56" s="1">
        <f>SUM(G56:K56)</f>
        <v>69</v>
      </c>
      <c r="M56" s="9">
        <f>100*L56/69</f>
        <v>100</v>
      </c>
      <c r="N56" s="1">
        <v>64</v>
      </c>
      <c r="O56" s="1">
        <v>43</v>
      </c>
      <c r="P56" s="1">
        <f>100*SUM(N56:O56)/200</f>
        <v>53.5</v>
      </c>
      <c r="Q56" s="1">
        <v>50</v>
      </c>
      <c r="R56" s="10">
        <v>35</v>
      </c>
      <c r="S56" s="1">
        <f>SUM(Q56:R56)</f>
        <v>85</v>
      </c>
      <c r="T56" s="1">
        <v>38.5</v>
      </c>
      <c r="U56" s="1">
        <v>28</v>
      </c>
      <c r="V56" s="13">
        <f>100*SUM(T56:U56)/95</f>
        <v>70</v>
      </c>
      <c r="W56" s="13">
        <v>308.5</v>
      </c>
      <c r="X56" s="13">
        <v>255</v>
      </c>
      <c r="Y56" s="4" t="s">
        <v>237</v>
      </c>
      <c r="BG56" s="6"/>
      <c r="BH56" s="6"/>
      <c r="BI56" s="6"/>
      <c r="BJ56" s="6"/>
    </row>
    <row r="57" spans="1:62" ht="12.75">
      <c r="A57" s="7" t="s">
        <v>210</v>
      </c>
      <c r="B57" s="1" t="s">
        <v>169</v>
      </c>
      <c r="C57" s="1" t="s">
        <v>170</v>
      </c>
      <c r="D57" s="1" t="s">
        <v>10</v>
      </c>
      <c r="E57" s="1" t="s">
        <v>171</v>
      </c>
      <c r="F57" s="1" t="s">
        <v>172</v>
      </c>
      <c r="G57" s="1">
        <v>22</v>
      </c>
      <c r="H57" s="1">
        <v>15</v>
      </c>
      <c r="I57" s="1">
        <v>10</v>
      </c>
      <c r="J57" s="1">
        <v>6</v>
      </c>
      <c r="K57" s="1"/>
      <c r="L57" s="1">
        <f>SUM(G57:K57)</f>
        <v>53</v>
      </c>
      <c r="M57" s="9">
        <f>100*L57/69</f>
        <v>76.81159420289855</v>
      </c>
      <c r="N57" s="1">
        <v>66</v>
      </c>
      <c r="O57" s="1"/>
      <c r="P57" s="1">
        <f>100*SUM(N57:O57)/200</f>
        <v>33</v>
      </c>
      <c r="Q57" s="1" t="s">
        <v>227</v>
      </c>
      <c r="R57" s="11" t="s">
        <v>227</v>
      </c>
      <c r="S57" s="1">
        <f>SUM(Q57:R57)</f>
        <v>0</v>
      </c>
      <c r="T57" s="1" t="s">
        <v>227</v>
      </c>
      <c r="U57" s="1"/>
      <c r="V57" s="13">
        <f>100*SUM(T57:U57)/95</f>
        <v>0</v>
      </c>
      <c r="W57" s="13">
        <v>109.81159420289855</v>
      </c>
      <c r="X57" s="13">
        <v>109.81159420289855</v>
      </c>
      <c r="Y57" s="4" t="s">
        <v>238</v>
      </c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74" ht="12.75">
      <c r="A58" s="1" t="s">
        <v>188</v>
      </c>
      <c r="B58" s="1" t="s">
        <v>200</v>
      </c>
      <c r="C58" s="1" t="s">
        <v>25</v>
      </c>
      <c r="D58" s="1" t="s">
        <v>101</v>
      </c>
      <c r="E58" s="1" t="s">
        <v>201</v>
      </c>
      <c r="F58" s="1">
        <v>2</v>
      </c>
      <c r="G58" s="1">
        <v>25</v>
      </c>
      <c r="H58" s="1">
        <v>18</v>
      </c>
      <c r="I58" s="1">
        <v>5</v>
      </c>
      <c r="J58" s="1">
        <v>4</v>
      </c>
      <c r="K58" s="1">
        <v>10</v>
      </c>
      <c r="L58" s="1">
        <f>SUM(G58:K58)</f>
        <v>62</v>
      </c>
      <c r="M58" s="9">
        <f>100*L58/69</f>
        <v>89.85507246376811</v>
      </c>
      <c r="N58" s="1">
        <v>75</v>
      </c>
      <c r="O58" s="1">
        <v>60</v>
      </c>
      <c r="P58" s="1">
        <f>100*SUM(N58:O58)/200</f>
        <v>67.5</v>
      </c>
      <c r="Q58" s="1">
        <v>45</v>
      </c>
      <c r="R58" s="10">
        <v>45</v>
      </c>
      <c r="S58" s="1">
        <f>SUM(Q58:R58)</f>
        <v>90</v>
      </c>
      <c r="T58" s="1">
        <v>39</v>
      </c>
      <c r="U58" s="1"/>
      <c r="V58" s="13">
        <f>100*SUM(T58:U58)/95</f>
        <v>41.05263157894737</v>
      </c>
      <c r="W58" s="13">
        <v>288.4077040427155</v>
      </c>
      <c r="X58" s="13">
        <v>247.35507246376815</v>
      </c>
      <c r="Y58" s="4" t="s">
        <v>237</v>
      </c>
      <c r="BG58" s="6"/>
      <c r="BH58" s="6"/>
      <c r="BI58" s="6"/>
      <c r="BJ58" s="6"/>
      <c r="BP58" s="6"/>
      <c r="BQ58" s="6"/>
      <c r="BR58" s="6"/>
      <c r="BS58" s="6"/>
      <c r="BT58" s="6"/>
      <c r="BU58" s="6"/>
      <c r="BV58" s="6"/>
    </row>
    <row r="59" spans="1:62" ht="51">
      <c r="A59" s="7" t="s">
        <v>210</v>
      </c>
      <c r="B59" s="1" t="s">
        <v>18</v>
      </c>
      <c r="C59" s="1" t="s">
        <v>4</v>
      </c>
      <c r="D59" s="1" t="s">
        <v>99</v>
      </c>
      <c r="E59" s="1" t="s">
        <v>173</v>
      </c>
      <c r="F59" s="1" t="s">
        <v>174</v>
      </c>
      <c r="G59" s="1">
        <v>19</v>
      </c>
      <c r="H59" s="1">
        <v>18</v>
      </c>
      <c r="I59" s="1">
        <v>10</v>
      </c>
      <c r="J59" s="1">
        <v>4</v>
      </c>
      <c r="K59" s="1">
        <v>8</v>
      </c>
      <c r="L59" s="1">
        <f>SUM(G59:K59)</f>
        <v>59</v>
      </c>
      <c r="M59" s="9">
        <f>100*L59/69</f>
        <v>85.5072463768116</v>
      </c>
      <c r="N59" s="1" t="s">
        <v>229</v>
      </c>
      <c r="O59" s="1"/>
      <c r="P59" s="1">
        <f>100*SUM(N59:O59)/200</f>
        <v>0</v>
      </c>
      <c r="Q59" s="1">
        <v>50</v>
      </c>
      <c r="R59" s="10">
        <v>45</v>
      </c>
      <c r="S59" s="1">
        <f>SUM(Q59:R59)</f>
        <v>95</v>
      </c>
      <c r="T59" s="1">
        <v>22</v>
      </c>
      <c r="U59" s="1">
        <v>14</v>
      </c>
      <c r="V59" s="13">
        <f>100*SUM(T59:U59)/95</f>
        <v>37.89473684210526</v>
      </c>
      <c r="W59" s="13">
        <v>218.40198321891685</v>
      </c>
      <c r="X59" s="13">
        <v>218.40198321891685</v>
      </c>
      <c r="Y59" s="4" t="s">
        <v>237</v>
      </c>
      <c r="BG59" s="6"/>
      <c r="BH59" s="6"/>
      <c r="BI59" s="6"/>
      <c r="BJ59" s="6"/>
    </row>
    <row r="60" spans="1:59" ht="12.75">
      <c r="A60" s="1" t="s">
        <v>188</v>
      </c>
      <c r="B60" s="3" t="s">
        <v>202</v>
      </c>
      <c r="C60" s="3" t="s">
        <v>203</v>
      </c>
      <c r="D60" s="3" t="s">
        <v>46</v>
      </c>
      <c r="E60" s="1" t="s">
        <v>204</v>
      </c>
      <c r="F60" s="1">
        <v>2</v>
      </c>
      <c r="G60" s="1">
        <v>24</v>
      </c>
      <c r="H60" s="1">
        <v>17</v>
      </c>
      <c r="I60" s="1">
        <v>7</v>
      </c>
      <c r="J60" s="1">
        <v>6</v>
      </c>
      <c r="K60" s="1">
        <v>8</v>
      </c>
      <c r="L60" s="1">
        <f>SUM(G60:K60)</f>
        <v>62</v>
      </c>
      <c r="M60" s="9">
        <f>100*L60/69</f>
        <v>89.85507246376811</v>
      </c>
      <c r="N60" s="1">
        <v>49</v>
      </c>
      <c r="O60" s="1">
        <v>57</v>
      </c>
      <c r="P60" s="1">
        <f>100*SUM(N60:O60)/200</f>
        <v>53</v>
      </c>
      <c r="Q60" s="1">
        <v>50</v>
      </c>
      <c r="R60" s="10">
        <v>50</v>
      </c>
      <c r="S60" s="1">
        <f>SUM(Q60:R60)</f>
        <v>100</v>
      </c>
      <c r="T60" s="1">
        <v>28.5</v>
      </c>
      <c r="U60" s="1">
        <v>43</v>
      </c>
      <c r="V60" s="13">
        <f>100*SUM(T60:U60)/95</f>
        <v>75.26315789473684</v>
      </c>
      <c r="W60" s="13">
        <v>318.11823035850495</v>
      </c>
      <c r="X60" s="13">
        <v>265.11823035850495</v>
      </c>
      <c r="Y60" s="4" t="s">
        <v>237</v>
      </c>
      <c r="BG60" s="6"/>
    </row>
    <row r="61" spans="1:59" ht="12.75">
      <c r="A61" s="7" t="s">
        <v>210</v>
      </c>
      <c r="B61" s="1" t="s">
        <v>185</v>
      </c>
      <c r="C61" s="1" t="s">
        <v>4</v>
      </c>
      <c r="D61" s="1" t="s">
        <v>61</v>
      </c>
      <c r="E61" s="1" t="s">
        <v>186</v>
      </c>
      <c r="F61" s="1">
        <v>7</v>
      </c>
      <c r="G61" s="1">
        <v>20</v>
      </c>
      <c r="H61" s="1">
        <v>13</v>
      </c>
      <c r="I61" s="1" t="s">
        <v>227</v>
      </c>
      <c r="J61" s="1">
        <v>4</v>
      </c>
      <c r="K61" s="1">
        <v>10</v>
      </c>
      <c r="L61" s="1">
        <f>SUM(G61:K61)</f>
        <v>47</v>
      </c>
      <c r="M61" s="9">
        <f>100*L61/69</f>
        <v>68.1159420289855</v>
      </c>
      <c r="N61" s="1">
        <v>34</v>
      </c>
      <c r="O61" s="1"/>
      <c r="P61" s="1">
        <f>100*SUM(N61:O61)/200</f>
        <v>17</v>
      </c>
      <c r="Q61" s="1">
        <v>0</v>
      </c>
      <c r="R61" s="10">
        <v>40</v>
      </c>
      <c r="S61" s="1">
        <f>SUM(Q61:R61)</f>
        <v>40</v>
      </c>
      <c r="T61" s="1" t="s">
        <v>227</v>
      </c>
      <c r="U61" s="1">
        <v>2</v>
      </c>
      <c r="V61" s="13">
        <f>100*SUM(T61:U61)/95</f>
        <v>2.1052631578947367</v>
      </c>
      <c r="W61" s="13">
        <v>127.22120518688024</v>
      </c>
      <c r="X61" s="13">
        <v>125.1159420289855</v>
      </c>
      <c r="Y61" s="4" t="s">
        <v>238</v>
      </c>
      <c r="BG61" s="6"/>
    </row>
    <row r="62" spans="1:63" ht="12.75">
      <c r="A62" s="7" t="s">
        <v>210</v>
      </c>
      <c r="B62" s="1" t="s">
        <v>80</v>
      </c>
      <c r="C62" s="1" t="s">
        <v>35</v>
      </c>
      <c r="D62" s="1" t="s">
        <v>81</v>
      </c>
      <c r="E62" s="1" t="s">
        <v>82</v>
      </c>
      <c r="F62" s="1">
        <v>1</v>
      </c>
      <c r="G62" s="1">
        <v>20</v>
      </c>
      <c r="H62" s="1">
        <v>13</v>
      </c>
      <c r="I62" s="1">
        <v>1</v>
      </c>
      <c r="J62" s="1">
        <v>6</v>
      </c>
      <c r="K62" s="1">
        <v>9</v>
      </c>
      <c r="L62" s="1">
        <f>SUM(G62:K62)</f>
        <v>49</v>
      </c>
      <c r="M62" s="9">
        <f>100*L62/69</f>
        <v>71.01449275362319</v>
      </c>
      <c r="N62" s="1" t="s">
        <v>227</v>
      </c>
      <c r="O62" s="1"/>
      <c r="P62" s="1">
        <f>100*SUM(N62:O62)/200</f>
        <v>0</v>
      </c>
      <c r="Q62" s="1">
        <v>50</v>
      </c>
      <c r="R62" s="10">
        <v>45</v>
      </c>
      <c r="S62" s="1">
        <f>SUM(Q62:R62)</f>
        <v>95</v>
      </c>
      <c r="T62" s="1" t="s">
        <v>227</v>
      </c>
      <c r="U62" s="1"/>
      <c r="V62" s="13">
        <f>100*SUM(T62:U62)/95</f>
        <v>0</v>
      </c>
      <c r="W62" s="13">
        <v>166.0144927536232</v>
      </c>
      <c r="X62" s="13">
        <v>166.0144927536232</v>
      </c>
      <c r="Y62" s="4" t="s">
        <v>238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K62" s="6"/>
    </row>
    <row r="63" spans="1:64" ht="12.75">
      <c r="A63" s="1" t="s">
        <v>188</v>
      </c>
      <c r="B63" s="1" t="s">
        <v>205</v>
      </c>
      <c r="C63" s="1" t="s">
        <v>68</v>
      </c>
      <c r="D63" s="1" t="s">
        <v>44</v>
      </c>
      <c r="E63" s="1" t="s">
        <v>156</v>
      </c>
      <c r="F63" s="1">
        <v>7</v>
      </c>
      <c r="G63" s="1">
        <v>22</v>
      </c>
      <c r="H63" s="1" t="s">
        <v>227</v>
      </c>
      <c r="I63" s="1">
        <v>10</v>
      </c>
      <c r="J63" s="1">
        <v>6</v>
      </c>
      <c r="K63" s="1">
        <v>9</v>
      </c>
      <c r="L63" s="1">
        <f>SUM(G63:K63)</f>
        <v>47</v>
      </c>
      <c r="M63" s="9">
        <f>100*L63/69</f>
        <v>68.1159420289855</v>
      </c>
      <c r="N63" s="1" t="s">
        <v>227</v>
      </c>
      <c r="O63" s="1"/>
      <c r="P63" s="1">
        <f>100*SUM(N63:O63)/200</f>
        <v>0</v>
      </c>
      <c r="Q63" s="1">
        <v>45</v>
      </c>
      <c r="R63" s="10">
        <v>45</v>
      </c>
      <c r="S63" s="1">
        <f>SUM(Q63:R63)</f>
        <v>90</v>
      </c>
      <c r="T63" s="1">
        <v>43</v>
      </c>
      <c r="U63" s="1">
        <v>46</v>
      </c>
      <c r="V63" s="13">
        <f>100*SUM(T63:U63)/95</f>
        <v>93.6842105263158</v>
      </c>
      <c r="W63" s="13">
        <v>251.80015255530128</v>
      </c>
      <c r="X63" s="13">
        <v>251.80015255530128</v>
      </c>
      <c r="Y63" s="4" t="s">
        <v>237</v>
      </c>
      <c r="BL63" s="6"/>
    </row>
    <row r="64" spans="1:42" ht="12.75">
      <c r="A64" s="7" t="s">
        <v>210</v>
      </c>
      <c r="B64" s="1" t="s">
        <v>175</v>
      </c>
      <c r="C64" s="1" t="s">
        <v>35</v>
      </c>
      <c r="D64" s="1" t="s">
        <v>81</v>
      </c>
      <c r="E64" s="1" t="s">
        <v>58</v>
      </c>
      <c r="F64" s="1">
        <v>25</v>
      </c>
      <c r="G64" s="1">
        <v>24</v>
      </c>
      <c r="H64" s="1">
        <v>15</v>
      </c>
      <c r="I64" s="1">
        <v>10</v>
      </c>
      <c r="J64" s="1">
        <v>6</v>
      </c>
      <c r="K64" s="1">
        <v>9</v>
      </c>
      <c r="L64" s="1">
        <f>SUM(G64:K64)</f>
        <v>64</v>
      </c>
      <c r="M64" s="9">
        <f>100*L64/69</f>
        <v>92.7536231884058</v>
      </c>
      <c r="N64" s="1">
        <v>75</v>
      </c>
      <c r="O64" s="1">
        <v>72</v>
      </c>
      <c r="P64" s="1">
        <f>100*SUM(N64:O64)/200</f>
        <v>73.5</v>
      </c>
      <c r="Q64" s="1">
        <v>45</v>
      </c>
      <c r="R64" s="10">
        <v>45</v>
      </c>
      <c r="S64" s="1">
        <f>SUM(Q64:R64)</f>
        <v>90</v>
      </c>
      <c r="T64" s="1">
        <v>33</v>
      </c>
      <c r="U64" s="1">
        <v>33</v>
      </c>
      <c r="V64" s="13">
        <f>100*SUM(T64:U64)/95</f>
        <v>69.47368421052632</v>
      </c>
      <c r="W64" s="13">
        <v>325.7273073989321</v>
      </c>
      <c r="X64" s="13">
        <v>256.2536231884058</v>
      </c>
      <c r="Y64" s="4" t="s">
        <v>237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25.5">
      <c r="A65" s="7" t="s">
        <v>210</v>
      </c>
      <c r="B65" s="1" t="s">
        <v>48</v>
      </c>
      <c r="C65" s="1" t="s">
        <v>49</v>
      </c>
      <c r="D65" s="1" t="s">
        <v>50</v>
      </c>
      <c r="E65" s="1" t="s">
        <v>51</v>
      </c>
      <c r="F65" s="1" t="s">
        <v>52</v>
      </c>
      <c r="G65" s="1">
        <v>16</v>
      </c>
      <c r="H65" s="1">
        <v>14</v>
      </c>
      <c r="I65" s="1">
        <v>6</v>
      </c>
      <c r="J65" s="1"/>
      <c r="K65" s="1">
        <v>10</v>
      </c>
      <c r="L65" s="1">
        <f>SUM(G65:K65)</f>
        <v>46</v>
      </c>
      <c r="M65" s="9">
        <f>100*L65/69</f>
        <v>66.66666666666667</v>
      </c>
      <c r="N65" s="1" t="s">
        <v>227</v>
      </c>
      <c r="O65" s="1"/>
      <c r="P65" s="1">
        <f>100*SUM(N65:O65)/200</f>
        <v>0</v>
      </c>
      <c r="Q65" s="1">
        <v>25</v>
      </c>
      <c r="R65" s="10">
        <v>25</v>
      </c>
      <c r="S65" s="1">
        <f>SUM(Q65:R65)</f>
        <v>50</v>
      </c>
      <c r="T65" s="1">
        <v>12.5</v>
      </c>
      <c r="U65" s="1">
        <v>13</v>
      </c>
      <c r="V65" s="13">
        <f>100*SUM(T65:U65)/95</f>
        <v>26.842105263157894</v>
      </c>
      <c r="W65" s="13">
        <v>143.50877192982458</v>
      </c>
      <c r="X65" s="13">
        <v>143.50877192982458</v>
      </c>
      <c r="Y65" s="4" t="s">
        <v>238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74" ht="12.75">
      <c r="A66" s="1" t="s">
        <v>268</v>
      </c>
      <c r="B66" s="1" t="s">
        <v>244</v>
      </c>
      <c r="C66" s="1" t="s">
        <v>161</v>
      </c>
      <c r="D66" s="1" t="s">
        <v>19</v>
      </c>
      <c r="E66" s="1" t="s">
        <v>245</v>
      </c>
      <c r="F66" s="1">
        <v>1</v>
      </c>
      <c r="G66" s="1"/>
      <c r="H66" s="1"/>
      <c r="I66" s="1"/>
      <c r="J66" s="1"/>
      <c r="K66" s="1"/>
      <c r="L66" s="1">
        <f>SUM(G66:K66)</f>
        <v>0</v>
      </c>
      <c r="M66" s="9">
        <f>100*L66/16</f>
        <v>0</v>
      </c>
      <c r="N66" s="1"/>
      <c r="O66" s="1"/>
      <c r="P66" s="1">
        <f>100*SUM(N66:O66)/200</f>
        <v>0</v>
      </c>
      <c r="Q66" s="1"/>
      <c r="R66" s="1"/>
      <c r="S66" s="1">
        <f>SUM(Q66:R66)</f>
        <v>0</v>
      </c>
      <c r="T66" s="1"/>
      <c r="U66" s="1"/>
      <c r="V66" s="13">
        <f>100*SUM(T66:U66)/50</f>
        <v>0</v>
      </c>
      <c r="W66" s="13">
        <v>0</v>
      </c>
      <c r="X66" s="13">
        <v>0</v>
      </c>
      <c r="Y66" s="1" t="s">
        <v>239</v>
      </c>
      <c r="BP66" s="6"/>
      <c r="BQ66" s="6"/>
      <c r="BR66" s="6"/>
      <c r="BS66" s="6"/>
      <c r="BT66" s="6"/>
      <c r="BU66" s="6"/>
      <c r="BV66" s="6"/>
    </row>
    <row r="67" spans="1:74" ht="12.75">
      <c r="A67" s="1" t="s">
        <v>268</v>
      </c>
      <c r="B67" s="1" t="s">
        <v>260</v>
      </c>
      <c r="C67" s="1" t="s">
        <v>261</v>
      </c>
      <c r="D67" s="1" t="s">
        <v>61</v>
      </c>
      <c r="E67" s="1" t="s">
        <v>129</v>
      </c>
      <c r="F67" s="1" t="s">
        <v>262</v>
      </c>
      <c r="G67" s="1"/>
      <c r="H67" s="1"/>
      <c r="I67" s="1"/>
      <c r="J67" s="1"/>
      <c r="K67" s="1"/>
      <c r="L67" s="1">
        <f>SUM(G67:K67)</f>
        <v>0</v>
      </c>
      <c r="M67" s="9">
        <f>100*L67/16</f>
        <v>0</v>
      </c>
      <c r="N67" s="1"/>
      <c r="O67" s="1"/>
      <c r="P67" s="1">
        <f>100*SUM(N67:O67)/200</f>
        <v>0</v>
      </c>
      <c r="Q67" s="1"/>
      <c r="R67" s="1"/>
      <c r="S67" s="1">
        <f>SUM(Q67:R67)</f>
        <v>0</v>
      </c>
      <c r="T67" s="1"/>
      <c r="U67" s="1"/>
      <c r="V67" s="13">
        <f>100*SUM(T67:U67)/50</f>
        <v>0</v>
      </c>
      <c r="W67" s="13">
        <v>0</v>
      </c>
      <c r="X67" s="13">
        <v>0</v>
      </c>
      <c r="Y67" s="1" t="s">
        <v>239</v>
      </c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63" ht="12.75">
      <c r="A68" s="7" t="s">
        <v>210</v>
      </c>
      <c r="B68" s="1" t="s">
        <v>65</v>
      </c>
      <c r="C68" s="1" t="s">
        <v>66</v>
      </c>
      <c r="D68" s="1" t="s">
        <v>53</v>
      </c>
      <c r="E68" s="1" t="s">
        <v>26</v>
      </c>
      <c r="F68" s="1" t="s">
        <v>67</v>
      </c>
      <c r="G68" s="1">
        <v>22</v>
      </c>
      <c r="H68" s="1">
        <v>17</v>
      </c>
      <c r="I68" s="1">
        <v>7</v>
      </c>
      <c r="J68" s="1">
        <v>6</v>
      </c>
      <c r="K68" s="1">
        <v>9</v>
      </c>
      <c r="L68" s="1">
        <f>SUM(G68:K68)</f>
        <v>61</v>
      </c>
      <c r="M68" s="9">
        <f>100*L68/69</f>
        <v>88.40579710144928</v>
      </c>
      <c r="N68" s="1">
        <v>70</v>
      </c>
      <c r="O68" s="1">
        <v>47</v>
      </c>
      <c r="P68" s="1">
        <f>100*SUM(N68:O68)/200</f>
        <v>58.5</v>
      </c>
      <c r="Q68" s="1">
        <v>50</v>
      </c>
      <c r="R68" s="10">
        <v>40</v>
      </c>
      <c r="S68" s="1">
        <f>SUM(Q68:R68)</f>
        <v>90</v>
      </c>
      <c r="T68" s="1">
        <v>10.5</v>
      </c>
      <c r="U68" s="1"/>
      <c r="V68" s="13">
        <f>100*SUM(T68:U68)/95</f>
        <v>11.052631578947368</v>
      </c>
      <c r="W68" s="13">
        <v>247.95842868039665</v>
      </c>
      <c r="X68" s="13">
        <v>236.90579710144928</v>
      </c>
      <c r="Y68" s="4" t="s">
        <v>237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BK68" s="6"/>
    </row>
    <row r="69" spans="1:42" ht="25.5">
      <c r="A69" s="7" t="s">
        <v>210</v>
      </c>
      <c r="B69" s="1" t="s">
        <v>94</v>
      </c>
      <c r="C69" s="1" t="s">
        <v>95</v>
      </c>
      <c r="D69" s="1" t="s">
        <v>63</v>
      </c>
      <c r="E69" s="1" t="s">
        <v>96</v>
      </c>
      <c r="F69" s="1" t="s">
        <v>97</v>
      </c>
      <c r="G69" s="1">
        <v>25</v>
      </c>
      <c r="H69" s="1">
        <v>18</v>
      </c>
      <c r="I69" s="1">
        <v>8</v>
      </c>
      <c r="J69" s="1">
        <v>6</v>
      </c>
      <c r="K69" s="1">
        <v>10</v>
      </c>
      <c r="L69" s="1">
        <f>SUM(G69:K69)</f>
        <v>67</v>
      </c>
      <c r="M69" s="9">
        <f>100*L69/69</f>
        <v>97.10144927536231</v>
      </c>
      <c r="N69" s="1">
        <v>76</v>
      </c>
      <c r="O69" s="1">
        <v>77</v>
      </c>
      <c r="P69" s="1">
        <f>100*SUM(N69:O69)/200</f>
        <v>76.5</v>
      </c>
      <c r="Q69" s="1">
        <v>45</v>
      </c>
      <c r="R69" s="10">
        <v>50</v>
      </c>
      <c r="S69" s="1">
        <f>SUM(Q69:R69)</f>
        <v>95</v>
      </c>
      <c r="T69" s="1">
        <v>39</v>
      </c>
      <c r="U69" s="1">
        <v>38</v>
      </c>
      <c r="V69" s="13">
        <f>100*SUM(T69:U69)/95</f>
        <v>81.05263157894737</v>
      </c>
      <c r="W69" s="13">
        <v>349.65408085430965</v>
      </c>
      <c r="X69" s="13">
        <v>273.15408085430965</v>
      </c>
      <c r="Y69" s="4" t="s">
        <v>237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67" ht="12.75">
      <c r="A70" s="7" t="s">
        <v>210</v>
      </c>
      <c r="B70" s="1" t="s">
        <v>31</v>
      </c>
      <c r="C70" s="1" t="s">
        <v>25</v>
      </c>
      <c r="D70" s="1" t="s">
        <v>32</v>
      </c>
      <c r="E70" s="1" t="s">
        <v>33</v>
      </c>
      <c r="F70" s="1">
        <v>853</v>
      </c>
      <c r="G70" s="1">
        <v>25</v>
      </c>
      <c r="H70" s="1">
        <v>18</v>
      </c>
      <c r="I70" s="1">
        <v>7</v>
      </c>
      <c r="J70" s="1">
        <v>6</v>
      </c>
      <c r="K70" s="1">
        <v>6</v>
      </c>
      <c r="L70" s="1">
        <f>SUM(G70:K70)</f>
        <v>62</v>
      </c>
      <c r="M70" s="9">
        <f>100*L70/69</f>
        <v>89.85507246376811</v>
      </c>
      <c r="N70" s="1">
        <v>72</v>
      </c>
      <c r="O70" s="1">
        <v>50</v>
      </c>
      <c r="P70" s="1">
        <f>100*SUM(N70:O70)/200</f>
        <v>61</v>
      </c>
      <c r="Q70" s="1">
        <v>50</v>
      </c>
      <c r="R70" s="10">
        <v>50</v>
      </c>
      <c r="S70" s="1">
        <f>SUM(Q70:R70)</f>
        <v>100</v>
      </c>
      <c r="T70" s="1">
        <v>43</v>
      </c>
      <c r="U70" s="1">
        <v>38</v>
      </c>
      <c r="V70" s="13">
        <f>100*SUM(T70:U70)/95</f>
        <v>85.26315789473684</v>
      </c>
      <c r="W70" s="13">
        <v>336.11823035850495</v>
      </c>
      <c r="X70" s="13">
        <v>275.11823035850495</v>
      </c>
      <c r="Y70" s="4" t="s">
        <v>237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M70" s="6"/>
      <c r="BN70" s="6"/>
      <c r="BO70" s="6"/>
    </row>
    <row r="71" spans="1:25" ht="25.5">
      <c r="A71" s="1" t="s">
        <v>268</v>
      </c>
      <c r="B71" s="1" t="s">
        <v>258</v>
      </c>
      <c r="C71" s="1" t="s">
        <v>177</v>
      </c>
      <c r="D71" s="1" t="s">
        <v>99</v>
      </c>
      <c r="E71" s="1" t="s">
        <v>259</v>
      </c>
      <c r="F71" s="1">
        <v>273</v>
      </c>
      <c r="G71" s="1"/>
      <c r="H71" s="1"/>
      <c r="I71" s="1"/>
      <c r="J71" s="1">
        <v>6</v>
      </c>
      <c r="K71" s="1">
        <v>10</v>
      </c>
      <c r="L71" s="1">
        <f>SUM(G71:K71)</f>
        <v>16</v>
      </c>
      <c r="M71" s="9">
        <f>100*L71/16</f>
        <v>100</v>
      </c>
      <c r="N71" s="1"/>
      <c r="O71" s="1"/>
      <c r="P71" s="1">
        <f>100*SUM(N71:O71)/200</f>
        <v>0</v>
      </c>
      <c r="Q71" s="1"/>
      <c r="R71" s="1"/>
      <c r="S71" s="1">
        <f>SUM(Q71:R71)</f>
        <v>0</v>
      </c>
      <c r="T71" s="1"/>
      <c r="U71" s="1">
        <v>1</v>
      </c>
      <c r="V71" s="13">
        <f>100*SUM(T71:U71)/50</f>
        <v>2</v>
      </c>
      <c r="W71" s="13">
        <v>102</v>
      </c>
      <c r="X71" s="13">
        <v>102</v>
      </c>
      <c r="Y71" s="1" t="s">
        <v>238</v>
      </c>
    </row>
    <row r="72" spans="1:63" ht="12.75">
      <c r="A72" s="7" t="s">
        <v>210</v>
      </c>
      <c r="B72" s="1" t="s">
        <v>76</v>
      </c>
      <c r="C72" s="1" t="s">
        <v>77</v>
      </c>
      <c r="D72" s="1" t="s">
        <v>78</v>
      </c>
      <c r="E72" s="1" t="s">
        <v>132</v>
      </c>
      <c r="F72" s="1">
        <v>1</v>
      </c>
      <c r="G72" s="1">
        <v>25</v>
      </c>
      <c r="H72" s="1">
        <v>14</v>
      </c>
      <c r="I72" s="1">
        <v>7</v>
      </c>
      <c r="J72" s="1">
        <v>4</v>
      </c>
      <c r="K72" s="1">
        <v>10</v>
      </c>
      <c r="L72" s="1">
        <f>SUM(G72:K72)</f>
        <v>60</v>
      </c>
      <c r="M72" s="9">
        <f>100*L72/69</f>
        <v>86.95652173913044</v>
      </c>
      <c r="N72" s="1" t="s">
        <v>227</v>
      </c>
      <c r="O72" s="1"/>
      <c r="P72" s="1">
        <f>100*SUM(N72:O72)/200</f>
        <v>0</v>
      </c>
      <c r="Q72" s="1">
        <v>40</v>
      </c>
      <c r="R72" s="10">
        <v>35</v>
      </c>
      <c r="S72" s="1">
        <f>SUM(Q72:R72)</f>
        <v>75</v>
      </c>
      <c r="T72" s="1">
        <v>30</v>
      </c>
      <c r="U72" s="1">
        <v>35</v>
      </c>
      <c r="V72" s="13">
        <f>100*SUM(T72:U72)/95</f>
        <v>68.42105263157895</v>
      </c>
      <c r="W72" s="13">
        <v>230.3775743707094</v>
      </c>
      <c r="X72" s="13">
        <v>230.3775743707094</v>
      </c>
      <c r="Y72" s="4" t="s">
        <v>237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BK72" s="6"/>
    </row>
    <row r="73" spans="1:64" ht="12.75">
      <c r="A73" s="1" t="s">
        <v>188</v>
      </c>
      <c r="B73" s="1" t="s">
        <v>206</v>
      </c>
      <c r="C73" s="1" t="s">
        <v>28</v>
      </c>
      <c r="D73" s="1" t="s">
        <v>29</v>
      </c>
      <c r="E73" s="1" t="s">
        <v>7</v>
      </c>
      <c r="F73" s="1">
        <v>1537</v>
      </c>
      <c r="G73" s="1">
        <v>24</v>
      </c>
      <c r="H73" s="1">
        <v>18</v>
      </c>
      <c r="I73" s="1">
        <v>8</v>
      </c>
      <c r="J73" s="1">
        <v>6</v>
      </c>
      <c r="K73" s="1">
        <v>9</v>
      </c>
      <c r="L73" s="1">
        <f>SUM(G73:K73)</f>
        <v>65</v>
      </c>
      <c r="M73" s="9">
        <f>100*L73/69</f>
        <v>94.20289855072464</v>
      </c>
      <c r="N73" s="1">
        <v>36</v>
      </c>
      <c r="O73" s="1">
        <v>49</v>
      </c>
      <c r="P73" s="1">
        <f>100*SUM(N73:O73)/200</f>
        <v>42.5</v>
      </c>
      <c r="Q73" s="1">
        <v>45</v>
      </c>
      <c r="R73" s="10">
        <v>50</v>
      </c>
      <c r="S73" s="1">
        <f>SUM(Q73:R73)</f>
        <v>95</v>
      </c>
      <c r="T73" s="1">
        <v>34</v>
      </c>
      <c r="U73" s="1">
        <v>24</v>
      </c>
      <c r="V73" s="13">
        <f>100*SUM(T73:U73)/95</f>
        <v>61.05263157894737</v>
      </c>
      <c r="W73" s="13">
        <v>292.755530129672</v>
      </c>
      <c r="X73" s="13">
        <v>250.25553012967202</v>
      </c>
      <c r="Y73" s="4" t="s">
        <v>237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BL73" s="6"/>
    </row>
    <row r="74" spans="1:42" ht="12.75">
      <c r="A74" s="7" t="s">
        <v>210</v>
      </c>
      <c r="B74" s="1" t="s">
        <v>13</v>
      </c>
      <c r="C74" s="1" t="s">
        <v>14</v>
      </c>
      <c r="D74" s="1" t="s">
        <v>15</v>
      </c>
      <c r="E74" s="1" t="s">
        <v>16</v>
      </c>
      <c r="F74" s="1" t="s">
        <v>17</v>
      </c>
      <c r="G74" s="1">
        <v>16</v>
      </c>
      <c r="H74" s="1">
        <v>17</v>
      </c>
      <c r="I74" s="1" t="s">
        <v>227</v>
      </c>
      <c r="J74" s="1">
        <v>4</v>
      </c>
      <c r="K74" s="1"/>
      <c r="L74" s="1">
        <f>SUM(G74:K74)</f>
        <v>37</v>
      </c>
      <c r="M74" s="9">
        <f>100*L74/69</f>
        <v>53.6231884057971</v>
      </c>
      <c r="N74" s="1">
        <v>71</v>
      </c>
      <c r="O74" s="1">
        <v>67</v>
      </c>
      <c r="P74" s="1">
        <f>100*SUM(N74:O74)/200</f>
        <v>69</v>
      </c>
      <c r="Q74" s="1">
        <v>50</v>
      </c>
      <c r="R74" s="10">
        <v>35</v>
      </c>
      <c r="S74" s="1">
        <f>SUM(Q74:R74)</f>
        <v>85</v>
      </c>
      <c r="T74" s="1">
        <v>25</v>
      </c>
      <c r="U74" s="1"/>
      <c r="V74" s="13">
        <f>100*SUM(T74:U74)/95</f>
        <v>26.31578947368421</v>
      </c>
      <c r="W74" s="13">
        <v>233.9389778794813</v>
      </c>
      <c r="X74" s="13">
        <v>207.6231884057971</v>
      </c>
      <c r="Y74" s="4" t="s">
        <v>237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.75">
      <c r="A75" s="7" t="s">
        <v>210</v>
      </c>
      <c r="B75" s="1" t="s">
        <v>151</v>
      </c>
      <c r="C75" s="1" t="s">
        <v>152</v>
      </c>
      <c r="D75" s="1" t="s">
        <v>19</v>
      </c>
      <c r="E75" s="1" t="s">
        <v>69</v>
      </c>
      <c r="F75" s="1">
        <v>8</v>
      </c>
      <c r="G75" s="1" t="s">
        <v>227</v>
      </c>
      <c r="H75" s="1" t="s">
        <v>227</v>
      </c>
      <c r="I75" s="1">
        <v>6</v>
      </c>
      <c r="J75" s="1">
        <v>2</v>
      </c>
      <c r="K75" s="1">
        <v>9</v>
      </c>
      <c r="L75" s="1">
        <f>SUM(G75:K75)</f>
        <v>17</v>
      </c>
      <c r="M75" s="9">
        <f>100*L75/69</f>
        <v>24.63768115942029</v>
      </c>
      <c r="N75" s="1">
        <v>22</v>
      </c>
      <c r="O75" s="1">
        <v>22</v>
      </c>
      <c r="P75" s="1">
        <f>100*SUM(N75:O75)/200</f>
        <v>22</v>
      </c>
      <c r="Q75" s="1">
        <v>0</v>
      </c>
      <c r="R75" s="10">
        <v>35</v>
      </c>
      <c r="S75" s="1">
        <f>SUM(Q75:R75)</f>
        <v>35</v>
      </c>
      <c r="T75" s="1">
        <v>11</v>
      </c>
      <c r="U75" s="1">
        <v>3</v>
      </c>
      <c r="V75" s="13">
        <f>100*SUM(T75:U75)/95</f>
        <v>14.736842105263158</v>
      </c>
      <c r="W75" s="13">
        <v>96.37452326468343</v>
      </c>
      <c r="X75" s="13">
        <v>81.63768115942028</v>
      </c>
      <c r="Y75" s="4" t="s">
        <v>238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74" ht="12.75">
      <c r="A76" s="1" t="s">
        <v>188</v>
      </c>
      <c r="B76" s="1" t="s">
        <v>207</v>
      </c>
      <c r="C76" s="1" t="s">
        <v>208</v>
      </c>
      <c r="D76" s="1" t="s">
        <v>99</v>
      </c>
      <c r="E76" s="1" t="s">
        <v>23</v>
      </c>
      <c r="F76" s="1" t="s">
        <v>209</v>
      </c>
      <c r="G76" s="1">
        <v>25</v>
      </c>
      <c r="H76" s="1">
        <v>18</v>
      </c>
      <c r="I76" s="1">
        <v>6</v>
      </c>
      <c r="J76" s="1">
        <v>6</v>
      </c>
      <c r="K76" s="1">
        <v>10</v>
      </c>
      <c r="L76" s="1">
        <f>SUM(G76:K76)</f>
        <v>65</v>
      </c>
      <c r="M76" s="9">
        <f>100*L76/69</f>
        <v>94.20289855072464</v>
      </c>
      <c r="N76" s="1" t="s">
        <v>227</v>
      </c>
      <c r="O76" s="1"/>
      <c r="P76" s="1">
        <f>100*SUM(N76:O76)/200</f>
        <v>0</v>
      </c>
      <c r="Q76" s="1">
        <v>30</v>
      </c>
      <c r="R76" s="10">
        <v>50</v>
      </c>
      <c r="S76" s="1">
        <f>SUM(Q76:R76)</f>
        <v>80</v>
      </c>
      <c r="T76" s="1">
        <v>37</v>
      </c>
      <c r="U76" s="1">
        <v>40</v>
      </c>
      <c r="V76" s="13">
        <f>100*SUM(T76:U76)/95</f>
        <v>81.05263157894737</v>
      </c>
      <c r="W76" s="13">
        <v>255.255530129672</v>
      </c>
      <c r="X76" s="13">
        <v>255.255530129672</v>
      </c>
      <c r="Y76" s="4" t="s">
        <v>237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BL76" s="6"/>
      <c r="BP76" s="6"/>
      <c r="BQ76" s="6"/>
      <c r="BR76" s="6"/>
      <c r="BS76" s="6"/>
      <c r="BT76" s="6"/>
      <c r="BU76" s="6"/>
      <c r="BV76" s="6"/>
    </row>
    <row r="77" spans="1:42" ht="12.75">
      <c r="A77" s="7" t="s">
        <v>210</v>
      </c>
      <c r="B77" s="1" t="s">
        <v>121</v>
      </c>
      <c r="C77" s="1" t="s">
        <v>122</v>
      </c>
      <c r="D77" s="1" t="s">
        <v>123</v>
      </c>
      <c r="E77" s="1" t="s">
        <v>181</v>
      </c>
      <c r="F77" s="1" t="s">
        <v>124</v>
      </c>
      <c r="G77" s="1" t="s">
        <v>227</v>
      </c>
      <c r="H77" s="1" t="s">
        <v>227</v>
      </c>
      <c r="I77" s="1">
        <v>10</v>
      </c>
      <c r="J77" s="1">
        <v>6</v>
      </c>
      <c r="K77" s="1">
        <v>10</v>
      </c>
      <c r="L77" s="1">
        <f>SUM(G77:K77)</f>
        <v>26</v>
      </c>
      <c r="M77" s="9">
        <f>100*L77/69</f>
        <v>37.68115942028985</v>
      </c>
      <c r="N77" s="1">
        <v>81</v>
      </c>
      <c r="O77" s="1">
        <v>72</v>
      </c>
      <c r="P77" s="1">
        <f>100*SUM(N77:O77)/200</f>
        <v>76.5</v>
      </c>
      <c r="Q77" s="1" t="s">
        <v>227</v>
      </c>
      <c r="R77" s="11" t="s">
        <v>227</v>
      </c>
      <c r="S77" s="1">
        <f>SUM(Q77:R77)</f>
        <v>0</v>
      </c>
      <c r="T77" s="1">
        <v>28.5</v>
      </c>
      <c r="U77" s="1">
        <v>30</v>
      </c>
      <c r="V77" s="13">
        <f>100*SUM(T77:U77)/95</f>
        <v>61.578947368421055</v>
      </c>
      <c r="W77" s="13">
        <v>175.7601067887109</v>
      </c>
      <c r="X77" s="13">
        <v>175.7601067887109</v>
      </c>
      <c r="Y77" s="4" t="s">
        <v>238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2014-01-27T07:33:01Z</cp:lastPrinted>
  <dcterms:created xsi:type="dcterms:W3CDTF">2013-11-19T12:26:27Z</dcterms:created>
  <dcterms:modified xsi:type="dcterms:W3CDTF">2014-01-27T08:25:06Z</dcterms:modified>
  <cp:category/>
  <cp:version/>
  <cp:contentType/>
  <cp:contentStatus/>
</cp:coreProperties>
</file>