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00 REPKA\ЗШ\ЗШ 2024-25\"/>
    </mc:Choice>
  </mc:AlternateContent>
  <bookViews>
    <workbookView xWindow="0" yWindow="0" windowWidth="23040" windowHeight="9384" activeTab="5"/>
  </bookViews>
  <sheets>
    <sheet name="2-6" sheetId="6" r:id="rId1"/>
    <sheet name="7" sheetId="1" r:id="rId2"/>
    <sheet name="8" sheetId="2" r:id="rId3"/>
    <sheet name="9" sheetId="3" r:id="rId4"/>
    <sheet name="10" sheetId="4" r:id="rId5"/>
    <sheet name="11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8" i="1" l="1"/>
  <c r="Q67" i="1"/>
  <c r="Q66" i="1"/>
  <c r="Q65" i="1"/>
  <c r="Q64" i="1"/>
  <c r="Q63" i="1"/>
  <c r="Q62" i="1"/>
  <c r="Q61" i="1"/>
  <c r="Q60" i="1"/>
  <c r="Q59" i="1"/>
  <c r="Q58" i="1"/>
  <c r="Q57" i="1"/>
  <c r="Q56" i="1"/>
  <c r="AA60" i="3"/>
  <c r="AA54" i="3"/>
  <c r="AA66" i="3"/>
  <c r="AA65" i="3"/>
  <c r="AA56" i="3"/>
  <c r="AA64" i="3"/>
  <c r="AA63" i="3"/>
  <c r="AA57" i="3"/>
  <c r="AA62" i="3"/>
  <c r="AA61" i="3"/>
  <c r="AA67" i="3"/>
  <c r="AA44" i="3"/>
  <c r="AA58" i="3"/>
  <c r="AA73" i="3"/>
  <c r="AA72" i="3"/>
  <c r="AA71" i="3"/>
  <c r="AA70" i="3"/>
  <c r="AA69" i="3"/>
  <c r="AA68" i="3"/>
  <c r="AA59" i="3"/>
  <c r="AA75" i="3"/>
  <c r="AA15" i="3"/>
  <c r="AA74" i="3"/>
  <c r="AA88" i="3"/>
  <c r="AA87" i="3"/>
  <c r="AA83" i="3"/>
  <c r="AA82" i="3"/>
  <c r="Q25" i="4" l="1"/>
  <c r="Q33" i="4"/>
  <c r="Q46" i="4"/>
  <c r="Q17" i="4"/>
  <c r="Q45" i="4"/>
  <c r="Q32" i="4"/>
  <c r="Q19" i="4"/>
  <c r="Q24" i="4"/>
  <c r="Q20" i="4"/>
  <c r="Q16" i="4"/>
  <c r="Q18" i="4"/>
  <c r="Q5" i="4"/>
  <c r="Q44" i="4"/>
  <c r="Q43" i="4"/>
  <c r="Q7" i="4"/>
  <c r="Q3" i="4"/>
  <c r="Q21" i="4"/>
  <c r="Q10" i="4"/>
  <c r="Q30" i="4"/>
  <c r="Q2" i="4"/>
  <c r="Q29" i="4"/>
  <c r="Q42" i="4"/>
  <c r="Q4" i="4"/>
  <c r="Q6" i="4"/>
  <c r="Q34" i="4"/>
  <c r="Q41" i="4"/>
  <c r="Q28" i="4"/>
  <c r="Q40" i="4"/>
  <c r="Q13" i="4"/>
  <c r="Q8" i="4"/>
  <c r="Q39" i="4"/>
  <c r="Q26" i="4"/>
  <c r="Q9" i="4"/>
  <c r="Q31" i="4"/>
  <c r="Q38" i="4"/>
  <c r="Q37" i="4"/>
  <c r="Q23" i="4"/>
  <c r="Q14" i="4"/>
  <c r="Q11" i="4"/>
  <c r="Q12" i="4"/>
  <c r="Q36" i="4"/>
  <c r="Q27" i="4"/>
  <c r="Q22" i="4"/>
  <c r="Q15" i="4"/>
  <c r="Q35" i="4"/>
  <c r="Q49" i="4"/>
  <c r="Q48" i="4"/>
  <c r="Q51" i="4"/>
  <c r="Q50" i="4"/>
  <c r="U59" i="3"/>
  <c r="U53" i="3"/>
  <c r="U75" i="3"/>
  <c r="U15" i="3"/>
  <c r="U74" i="3"/>
  <c r="U23" i="3"/>
  <c r="U49" i="3"/>
  <c r="U29" i="3"/>
  <c r="U16" i="3"/>
  <c r="U25" i="3"/>
  <c r="U38" i="3"/>
  <c r="U36" i="3"/>
  <c r="U14" i="3"/>
  <c r="U3" i="3"/>
  <c r="U44" i="3"/>
  <c r="U58" i="3"/>
  <c r="U35" i="3"/>
  <c r="U17" i="3"/>
  <c r="U73" i="3"/>
  <c r="U72" i="3"/>
  <c r="U50" i="3"/>
  <c r="U37" i="3"/>
  <c r="U11" i="3"/>
  <c r="U71" i="3"/>
  <c r="U9" i="3"/>
  <c r="U51" i="3"/>
  <c r="U19" i="3"/>
  <c r="U70" i="3"/>
  <c r="U21" i="3"/>
  <c r="U69" i="3"/>
  <c r="U24" i="3"/>
  <c r="U68" i="3"/>
  <c r="U32" i="3"/>
  <c r="U42" i="3"/>
  <c r="U4" i="3"/>
  <c r="U67" i="3"/>
  <c r="U5" i="3"/>
  <c r="U2" i="3"/>
  <c r="U54" i="3"/>
  <c r="U22" i="3"/>
  <c r="U47" i="3"/>
  <c r="U55" i="3"/>
  <c r="U41" i="3"/>
  <c r="U8" i="3"/>
  <c r="U66" i="3"/>
  <c r="U30" i="3"/>
  <c r="U65" i="3"/>
  <c r="U31" i="3"/>
  <c r="U27" i="3"/>
  <c r="U56" i="3"/>
  <c r="U52" i="3"/>
  <c r="U40" i="3"/>
  <c r="U64" i="3"/>
  <c r="U13" i="3"/>
  <c r="U63" i="3"/>
  <c r="U20" i="3"/>
  <c r="U10" i="3"/>
  <c r="U57" i="3"/>
  <c r="U34" i="3"/>
  <c r="U45" i="3"/>
  <c r="U18" i="3"/>
  <c r="U46" i="3"/>
  <c r="U12" i="3"/>
  <c r="U39" i="3"/>
  <c r="U43" i="3"/>
  <c r="U62" i="3"/>
  <c r="U61" i="3"/>
  <c r="U26" i="3"/>
  <c r="U7" i="3"/>
  <c r="U48" i="3"/>
  <c r="U6" i="3"/>
  <c r="U60" i="3"/>
  <c r="U33" i="3"/>
  <c r="U28" i="3"/>
  <c r="U83" i="3"/>
  <c r="U82" i="3"/>
  <c r="U78" i="3"/>
  <c r="U77" i="3"/>
  <c r="U88" i="3"/>
  <c r="U85" i="3"/>
  <c r="U79" i="3"/>
  <c r="U84" i="3"/>
  <c r="U80" i="3"/>
  <c r="U87" i="3"/>
  <c r="U81" i="3"/>
  <c r="U86" i="3"/>
  <c r="U59" i="1"/>
  <c r="T59" i="1"/>
  <c r="S59" i="1"/>
  <c r="R59" i="1"/>
  <c r="U29" i="2"/>
  <c r="U67" i="2"/>
  <c r="U66" i="2"/>
  <c r="U38" i="2"/>
  <c r="U65" i="2"/>
  <c r="U41" i="2"/>
  <c r="U64" i="2"/>
  <c r="U46" i="2"/>
  <c r="U63" i="2"/>
  <c r="U34" i="2"/>
  <c r="U62" i="2"/>
  <c r="U20" i="2"/>
  <c r="U4" i="2"/>
  <c r="U48" i="2"/>
  <c r="U54" i="2"/>
  <c r="U57" i="2"/>
  <c r="U61" i="2"/>
  <c r="U60" i="2"/>
  <c r="U47" i="2"/>
  <c r="U59" i="2"/>
  <c r="U78" i="2"/>
  <c r="U79" i="2"/>
  <c r="U73" i="2"/>
  <c r="U70" i="2"/>
  <c r="U74" i="2"/>
  <c r="U69" i="2"/>
  <c r="U71" i="2"/>
  <c r="U72" i="2"/>
  <c r="V59" i="1" l="1"/>
  <c r="U5" i="5"/>
  <c r="U9" i="5"/>
  <c r="U3" i="5"/>
  <c r="U8" i="5"/>
  <c r="U7" i="5"/>
  <c r="U12" i="5"/>
  <c r="U11" i="5"/>
  <c r="T5" i="5"/>
  <c r="T4" i="5"/>
  <c r="T9" i="5"/>
  <c r="T3" i="5"/>
  <c r="T2" i="5"/>
  <c r="T8" i="5"/>
  <c r="T7" i="5"/>
  <c r="T6" i="5"/>
  <c r="T12" i="5"/>
  <c r="T11" i="5"/>
  <c r="R25" i="4" l="1"/>
  <c r="R33" i="4"/>
  <c r="R46" i="4"/>
  <c r="R17" i="4"/>
  <c r="R45" i="4"/>
  <c r="R32" i="4"/>
  <c r="R19" i="4"/>
  <c r="R24" i="4"/>
  <c r="R20" i="4"/>
  <c r="R16" i="4"/>
  <c r="R18" i="4"/>
  <c r="R5" i="4"/>
  <c r="R44" i="4"/>
  <c r="R43" i="4"/>
  <c r="R7" i="4"/>
  <c r="R3" i="4"/>
  <c r="R21" i="4"/>
  <c r="R10" i="4"/>
  <c r="R30" i="4"/>
  <c r="R2" i="4"/>
  <c r="R29" i="4"/>
  <c r="R42" i="4"/>
  <c r="R4" i="4"/>
  <c r="R6" i="4"/>
  <c r="R34" i="4"/>
  <c r="R41" i="4"/>
  <c r="R28" i="4"/>
  <c r="R40" i="4"/>
  <c r="R13" i="4"/>
  <c r="R8" i="4"/>
  <c r="R39" i="4"/>
  <c r="R26" i="4"/>
  <c r="R9" i="4"/>
  <c r="R31" i="4"/>
  <c r="R38" i="4"/>
  <c r="R37" i="4"/>
  <c r="R23" i="4"/>
  <c r="R14" i="4"/>
  <c r="R11" i="4"/>
  <c r="R12" i="4"/>
  <c r="R36" i="4"/>
  <c r="R27" i="4"/>
  <c r="R22" i="4"/>
  <c r="R15" i="4"/>
  <c r="R35" i="4"/>
  <c r="R49" i="4"/>
  <c r="R48" i="4"/>
  <c r="R51" i="4"/>
  <c r="R50" i="4"/>
  <c r="S25" i="4" l="1"/>
  <c r="S33" i="4"/>
  <c r="S46" i="4"/>
  <c r="S17" i="4"/>
  <c r="S45" i="4"/>
  <c r="S32" i="4"/>
  <c r="S19" i="4"/>
  <c r="S24" i="4"/>
  <c r="S20" i="4"/>
  <c r="S16" i="4"/>
  <c r="S18" i="4"/>
  <c r="S5" i="4"/>
  <c r="S44" i="4"/>
  <c r="S43" i="4"/>
  <c r="S7" i="4"/>
  <c r="S3" i="4"/>
  <c r="S21" i="4"/>
  <c r="S10" i="4"/>
  <c r="S30" i="4"/>
  <c r="S2" i="4"/>
  <c r="S29" i="4"/>
  <c r="S42" i="4"/>
  <c r="S4" i="4"/>
  <c r="S6" i="4"/>
  <c r="S34" i="4"/>
  <c r="S41" i="4"/>
  <c r="S28" i="4"/>
  <c r="S40" i="4"/>
  <c r="S13" i="4"/>
  <c r="S8" i="4"/>
  <c r="S39" i="4"/>
  <c r="S26" i="4"/>
  <c r="S9" i="4"/>
  <c r="S31" i="4"/>
  <c r="S38" i="4"/>
  <c r="S37" i="4"/>
  <c r="S23" i="4"/>
  <c r="S14" i="4"/>
  <c r="S11" i="4"/>
  <c r="S12" i="4"/>
  <c r="S36" i="4"/>
  <c r="S27" i="4"/>
  <c r="S22" i="4"/>
  <c r="S15" i="4"/>
  <c r="S35" i="4"/>
  <c r="S49" i="4"/>
  <c r="S48" i="4"/>
  <c r="S51" i="4"/>
  <c r="S50" i="4"/>
  <c r="V9" i="2" l="1"/>
  <c r="V58" i="2"/>
  <c r="V29" i="2"/>
  <c r="V44" i="2"/>
  <c r="V25" i="2"/>
  <c r="V67" i="2"/>
  <c r="V26" i="2"/>
  <c r="V2" i="2"/>
  <c r="V6" i="2"/>
  <c r="V32" i="2"/>
  <c r="V12" i="2"/>
  <c r="V66" i="2"/>
  <c r="V43" i="2"/>
  <c r="V33" i="2"/>
  <c r="V11" i="2"/>
  <c r="V50" i="2"/>
  <c r="V65" i="2"/>
  <c r="V41" i="2"/>
  <c r="V64" i="2"/>
  <c r="V39" i="2"/>
  <c r="V46" i="2"/>
  <c r="V17" i="2"/>
  <c r="V30" i="2"/>
  <c r="V28" i="2"/>
  <c r="V63" i="2"/>
  <c r="V34" i="2"/>
  <c r="V45" i="2"/>
  <c r="V55" i="2"/>
  <c r="V10" i="2"/>
  <c r="V22" i="2"/>
  <c r="V62" i="2"/>
  <c r="V19" i="2"/>
  <c r="V14" i="2"/>
  <c r="V20" i="2"/>
  <c r="V4" i="2"/>
  <c r="V53" i="2"/>
  <c r="V42" i="2"/>
  <c r="V48" i="2"/>
  <c r="V16" i="2"/>
  <c r="V54" i="2"/>
  <c r="V57" i="2"/>
  <c r="V24" i="2"/>
  <c r="V37" i="2"/>
  <c r="V40" i="2"/>
  <c r="V36" i="2"/>
  <c r="V27" i="2"/>
  <c r="V56" i="2"/>
  <c r="V21" i="2"/>
  <c r="V18" i="2"/>
  <c r="V8" i="2"/>
  <c r="V52" i="2"/>
  <c r="V3" i="2"/>
  <c r="V61" i="2"/>
  <c r="V15" i="2"/>
  <c r="V13" i="2"/>
  <c r="V60" i="2"/>
  <c r="V5" i="2"/>
  <c r="V51" i="2"/>
  <c r="V49" i="2"/>
  <c r="V23" i="2"/>
  <c r="V47" i="2"/>
  <c r="V7" i="2"/>
  <c r="V35" i="2"/>
  <c r="V59" i="2"/>
  <c r="V31" i="2"/>
  <c r="V78" i="2"/>
  <c r="V79" i="2"/>
  <c r="V73" i="2"/>
  <c r="V77" i="2"/>
  <c r="V70" i="2"/>
  <c r="V75" i="2"/>
  <c r="V74" i="2"/>
  <c r="V76" i="2"/>
  <c r="V69" i="2"/>
  <c r="V71" i="2"/>
  <c r="V72" i="2"/>
  <c r="U50" i="4" l="1"/>
  <c r="L50" i="4"/>
  <c r="W50" i="4" s="1"/>
  <c r="Y86" i="3"/>
  <c r="W86" i="3"/>
  <c r="M86" i="3"/>
  <c r="AA86" i="3" s="1"/>
  <c r="V86" i="3"/>
  <c r="X72" i="2"/>
  <c r="T72" i="2"/>
  <c r="L72" i="2"/>
  <c r="W72" i="2" s="1"/>
  <c r="X78" i="2"/>
  <c r="T78" i="2"/>
  <c r="L78" i="2"/>
  <c r="W78" i="2" s="1"/>
  <c r="U66" i="1"/>
  <c r="T66" i="1"/>
  <c r="S66" i="1"/>
  <c r="R66" i="1"/>
  <c r="M66" i="1"/>
  <c r="U68" i="1"/>
  <c r="S68" i="1"/>
  <c r="R68" i="1"/>
  <c r="T68" i="1"/>
  <c r="V68" i="1" l="1"/>
  <c r="X86" i="3"/>
  <c r="Z86" i="3" s="1"/>
  <c r="V66" i="1"/>
  <c r="N72" i="2"/>
  <c r="Z72" i="2" s="1"/>
  <c r="O78" i="2"/>
  <c r="T50" i="4"/>
  <c r="V50" i="4" s="1"/>
  <c r="M50" i="4"/>
  <c r="O86" i="3"/>
  <c r="P86" i="3"/>
  <c r="Y78" i="2"/>
  <c r="O72" i="2"/>
  <c r="Y72" i="2"/>
  <c r="N78" i="2"/>
  <c r="Z78" i="2" s="1"/>
  <c r="L68" i="1"/>
  <c r="W68" i="1" s="1"/>
  <c r="L66" i="1"/>
  <c r="W66" i="1" s="1"/>
  <c r="M68" i="1"/>
  <c r="U62" i="1" l="1"/>
  <c r="S62" i="1"/>
  <c r="R62" i="1"/>
  <c r="J62" i="1"/>
  <c r="T62" i="1" s="1"/>
  <c r="U56" i="1"/>
  <c r="T56" i="1"/>
  <c r="S56" i="1"/>
  <c r="R56" i="1"/>
  <c r="M56" i="1"/>
  <c r="L56" i="1"/>
  <c r="W56" i="1" s="1"/>
  <c r="U57" i="1"/>
  <c r="S57" i="1"/>
  <c r="R57" i="1"/>
  <c r="M57" i="1"/>
  <c r="U64" i="1"/>
  <c r="S64" i="1"/>
  <c r="R64" i="1"/>
  <c r="M64" i="1"/>
  <c r="L64" i="1"/>
  <c r="W64" i="1" s="1"/>
  <c r="T64" i="1"/>
  <c r="L59" i="1"/>
  <c r="W59" i="1" s="1"/>
  <c r="U60" i="1"/>
  <c r="T60" i="1"/>
  <c r="S60" i="1"/>
  <c r="R60" i="1"/>
  <c r="M60" i="1"/>
  <c r="L60" i="1"/>
  <c r="W60" i="1" s="1"/>
  <c r="U61" i="1"/>
  <c r="S61" i="1"/>
  <c r="R61" i="1"/>
  <c r="M61" i="1"/>
  <c r="U63" i="1"/>
  <c r="S63" i="1"/>
  <c r="R63" i="1"/>
  <c r="M63" i="1"/>
  <c r="L63" i="1"/>
  <c r="W63" i="1" s="1"/>
  <c r="T63" i="1"/>
  <c r="U65" i="1"/>
  <c r="S65" i="1"/>
  <c r="R65" i="1"/>
  <c r="L65" i="1"/>
  <c r="W65" i="1" s="1"/>
  <c r="T65" i="1"/>
  <c r="U67" i="1"/>
  <c r="T67" i="1"/>
  <c r="S67" i="1"/>
  <c r="R67" i="1"/>
  <c r="M67" i="1"/>
  <c r="L67" i="1"/>
  <c r="W67" i="1" s="1"/>
  <c r="U58" i="1"/>
  <c r="S58" i="1"/>
  <c r="R58" i="1"/>
  <c r="M58" i="1"/>
  <c r="U7" i="1"/>
  <c r="S7" i="1"/>
  <c r="R7" i="1"/>
  <c r="Q7" i="1"/>
  <c r="L7" i="1"/>
  <c r="W7" i="1" s="1"/>
  <c r="U4" i="1"/>
  <c r="S4" i="1"/>
  <c r="R4" i="1"/>
  <c r="Q4" i="1"/>
  <c r="J4" i="1"/>
  <c r="T4" i="1" s="1"/>
  <c r="U49" i="1"/>
  <c r="S49" i="1"/>
  <c r="R49" i="1"/>
  <c r="Q49" i="1"/>
  <c r="J49" i="1"/>
  <c r="M49" i="1" s="1"/>
  <c r="U35" i="1"/>
  <c r="T35" i="1"/>
  <c r="S35" i="1"/>
  <c r="R35" i="1"/>
  <c r="Q35" i="1"/>
  <c r="M35" i="1"/>
  <c r="L35" i="1"/>
  <c r="W35" i="1" s="1"/>
  <c r="U8" i="1"/>
  <c r="S8" i="1"/>
  <c r="R8" i="1"/>
  <c r="Q8" i="1"/>
  <c r="L8" i="1"/>
  <c r="W8" i="1" s="1"/>
  <c r="U54" i="1"/>
  <c r="S54" i="1"/>
  <c r="R54" i="1"/>
  <c r="Q54" i="1"/>
  <c r="M54" i="1"/>
  <c r="L54" i="1"/>
  <c r="W54" i="1" s="1"/>
  <c r="U15" i="1"/>
  <c r="T15" i="1"/>
  <c r="S15" i="1"/>
  <c r="R15" i="1"/>
  <c r="Q15" i="1"/>
  <c r="M15" i="1"/>
  <c r="L15" i="1"/>
  <c r="W15" i="1" s="1"/>
  <c r="U12" i="1"/>
  <c r="S12" i="1"/>
  <c r="R12" i="1"/>
  <c r="Q12" i="1"/>
  <c r="J12" i="1"/>
  <c r="L12" i="1" s="1"/>
  <c r="W12" i="1" s="1"/>
  <c r="U18" i="1"/>
  <c r="S18" i="1"/>
  <c r="R18" i="1"/>
  <c r="Q18" i="1"/>
  <c r="M18" i="1"/>
  <c r="L18" i="1"/>
  <c r="W18" i="1" s="1"/>
  <c r="U13" i="1"/>
  <c r="S13" i="1"/>
  <c r="R13" i="1"/>
  <c r="Q13" i="1"/>
  <c r="M13" i="1"/>
  <c r="U17" i="1"/>
  <c r="S17" i="1"/>
  <c r="R17" i="1"/>
  <c r="Q17" i="1"/>
  <c r="J17" i="1"/>
  <c r="L17" i="1" s="1"/>
  <c r="W17" i="1" s="1"/>
  <c r="U38" i="1"/>
  <c r="S38" i="1"/>
  <c r="R38" i="1"/>
  <c r="Q38" i="1"/>
  <c r="L38" i="1"/>
  <c r="W38" i="1" s="1"/>
  <c r="U40" i="1"/>
  <c r="S40" i="1"/>
  <c r="R40" i="1"/>
  <c r="Q40" i="1"/>
  <c r="J40" i="1"/>
  <c r="L40" i="1" s="1"/>
  <c r="W40" i="1" s="1"/>
  <c r="U44" i="1"/>
  <c r="S44" i="1"/>
  <c r="R44" i="1"/>
  <c r="Q44" i="1"/>
  <c r="J44" i="1"/>
  <c r="M44" i="1" s="1"/>
  <c r="U33" i="1"/>
  <c r="S33" i="1"/>
  <c r="R33" i="1"/>
  <c r="Q33" i="1"/>
  <c r="J33" i="1"/>
  <c r="M33" i="1" s="1"/>
  <c r="U36" i="1"/>
  <c r="S36" i="1"/>
  <c r="R36" i="1"/>
  <c r="Q36" i="1"/>
  <c r="J36" i="1"/>
  <c r="L36" i="1" s="1"/>
  <c r="W36" i="1" s="1"/>
  <c r="U23" i="1"/>
  <c r="S23" i="1"/>
  <c r="R23" i="1"/>
  <c r="Q23" i="1"/>
  <c r="J23" i="1"/>
  <c r="L23" i="1" s="1"/>
  <c r="W23" i="1" s="1"/>
  <c r="U16" i="1"/>
  <c r="S16" i="1"/>
  <c r="R16" i="1"/>
  <c r="Q16" i="1"/>
  <c r="M16" i="1"/>
  <c r="U20" i="1"/>
  <c r="S20" i="1"/>
  <c r="R20" i="1"/>
  <c r="Q20" i="1"/>
  <c r="J20" i="1"/>
  <c r="M20" i="1" s="1"/>
  <c r="U6" i="1"/>
  <c r="S6" i="1"/>
  <c r="R6" i="1"/>
  <c r="Q6" i="1"/>
  <c r="J6" i="1"/>
  <c r="L6" i="1" s="1"/>
  <c r="W6" i="1" s="1"/>
  <c r="U32" i="1"/>
  <c r="S32" i="1"/>
  <c r="R32" i="1"/>
  <c r="Q32" i="1"/>
  <c r="M32" i="1"/>
  <c r="L32" i="1"/>
  <c r="W32" i="1" s="1"/>
  <c r="T32" i="1"/>
  <c r="U27" i="1"/>
  <c r="S27" i="1"/>
  <c r="R27" i="1"/>
  <c r="Q27" i="1"/>
  <c r="M27" i="1"/>
  <c r="U41" i="1"/>
  <c r="T41" i="1"/>
  <c r="S41" i="1"/>
  <c r="R41" i="1"/>
  <c r="Q41" i="1"/>
  <c r="M41" i="1"/>
  <c r="L41" i="1"/>
  <c r="W41" i="1" s="1"/>
  <c r="U21" i="1"/>
  <c r="S21" i="1"/>
  <c r="R21" i="1"/>
  <c r="Q21" i="1"/>
  <c r="L21" i="1"/>
  <c r="W21" i="1" s="1"/>
  <c r="U39" i="1"/>
  <c r="S39" i="1"/>
  <c r="R39" i="1"/>
  <c r="Q39" i="1"/>
  <c r="J39" i="1"/>
  <c r="L39" i="1" s="1"/>
  <c r="W39" i="1" s="1"/>
  <c r="U11" i="1"/>
  <c r="S11" i="1"/>
  <c r="R11" i="1"/>
  <c r="Q11" i="1"/>
  <c r="J11" i="1"/>
  <c r="M11" i="1" s="1"/>
  <c r="U34" i="1"/>
  <c r="S34" i="1"/>
  <c r="R34" i="1"/>
  <c r="Q34" i="1"/>
  <c r="J34" i="1"/>
  <c r="T34" i="1" s="1"/>
  <c r="U28" i="1"/>
  <c r="S28" i="1"/>
  <c r="R28" i="1"/>
  <c r="Q28" i="1"/>
  <c r="J28" i="1"/>
  <c r="L28" i="1" s="1"/>
  <c r="W28" i="1" s="1"/>
  <c r="U9" i="1"/>
  <c r="S9" i="1"/>
  <c r="R9" i="1"/>
  <c r="Q9" i="1"/>
  <c r="J9" i="1"/>
  <c r="L9" i="1" s="1"/>
  <c r="W9" i="1" s="1"/>
  <c r="U31" i="1"/>
  <c r="S31" i="1"/>
  <c r="R31" i="1"/>
  <c r="Q31" i="1"/>
  <c r="M31" i="1"/>
  <c r="U25" i="1"/>
  <c r="T25" i="1"/>
  <c r="S25" i="1"/>
  <c r="R25" i="1"/>
  <c r="Q25" i="1"/>
  <c r="M25" i="1"/>
  <c r="L25" i="1"/>
  <c r="W25" i="1" s="1"/>
  <c r="U53" i="1"/>
  <c r="S53" i="1"/>
  <c r="R53" i="1"/>
  <c r="Q53" i="1"/>
  <c r="L53" i="1"/>
  <c r="W53" i="1" s="1"/>
  <c r="U26" i="1"/>
  <c r="S26" i="1"/>
  <c r="R26" i="1"/>
  <c r="Q26" i="1"/>
  <c r="M26" i="1"/>
  <c r="L26" i="1"/>
  <c r="W26" i="1" s="1"/>
  <c r="U14" i="1"/>
  <c r="S14" i="1"/>
  <c r="R14" i="1"/>
  <c r="Q14" i="1"/>
  <c r="J14" i="1"/>
  <c r="L14" i="1" s="1"/>
  <c r="W14" i="1" s="1"/>
  <c r="U45" i="1"/>
  <c r="T45" i="1"/>
  <c r="S45" i="1"/>
  <c r="R45" i="1"/>
  <c r="Q45" i="1"/>
  <c r="M45" i="1"/>
  <c r="L45" i="1"/>
  <c r="W45" i="1" s="1"/>
  <c r="U30" i="1"/>
  <c r="S30" i="1"/>
  <c r="R30" i="1"/>
  <c r="Q30" i="1"/>
  <c r="J30" i="1"/>
  <c r="U24" i="1"/>
  <c r="S24" i="1"/>
  <c r="R24" i="1"/>
  <c r="Q24" i="1"/>
  <c r="J24" i="1"/>
  <c r="L24" i="1" s="1"/>
  <c r="W24" i="1" s="1"/>
  <c r="U50" i="1"/>
  <c r="S50" i="1"/>
  <c r="R50" i="1"/>
  <c r="Q50" i="1"/>
  <c r="M50" i="1"/>
  <c r="L50" i="1"/>
  <c r="W50" i="1" s="1"/>
  <c r="U48" i="1"/>
  <c r="T48" i="1"/>
  <c r="S48" i="1"/>
  <c r="R48" i="1"/>
  <c r="Q48" i="1"/>
  <c r="M48" i="1"/>
  <c r="L48" i="1"/>
  <c r="W48" i="1" s="1"/>
  <c r="U37" i="1"/>
  <c r="S37" i="1"/>
  <c r="R37" i="1"/>
  <c r="Q37" i="1"/>
  <c r="J37" i="1"/>
  <c r="L37" i="1" s="1"/>
  <c r="W37" i="1" s="1"/>
  <c r="U10" i="1"/>
  <c r="S10" i="1"/>
  <c r="R10" i="1"/>
  <c r="Q10" i="1"/>
  <c r="J10" i="1"/>
  <c r="L10" i="1" s="1"/>
  <c r="W10" i="1" s="1"/>
  <c r="U42" i="1"/>
  <c r="S42" i="1"/>
  <c r="R42" i="1"/>
  <c r="Q42" i="1"/>
  <c r="J42" i="1"/>
  <c r="M42" i="1" s="1"/>
  <c r="U29" i="1"/>
  <c r="S29" i="1"/>
  <c r="R29" i="1"/>
  <c r="Q29" i="1"/>
  <c r="L29" i="1"/>
  <c r="W29" i="1" s="1"/>
  <c r="J29" i="1"/>
  <c r="M29" i="1" s="1"/>
  <c r="U19" i="1"/>
  <c r="S19" i="1"/>
  <c r="R19" i="1"/>
  <c r="Q19" i="1"/>
  <c r="J19" i="1"/>
  <c r="L19" i="1" s="1"/>
  <c r="W19" i="1" s="1"/>
  <c r="U46" i="1"/>
  <c r="S46" i="1"/>
  <c r="R46" i="1"/>
  <c r="Q46" i="1"/>
  <c r="J46" i="1"/>
  <c r="L46" i="1" s="1"/>
  <c r="W46" i="1" s="1"/>
  <c r="U3" i="1"/>
  <c r="S3" i="1"/>
  <c r="R3" i="1"/>
  <c r="Q3" i="1"/>
  <c r="J3" i="1"/>
  <c r="U22" i="1"/>
  <c r="S22" i="1"/>
  <c r="R22" i="1"/>
  <c r="Q22" i="1"/>
  <c r="J22" i="1"/>
  <c r="T22" i="1" s="1"/>
  <c r="U5" i="1"/>
  <c r="S5" i="1"/>
  <c r="R5" i="1"/>
  <c r="Q5" i="1"/>
  <c r="L5" i="1"/>
  <c r="W5" i="1" s="1"/>
  <c r="U52" i="1"/>
  <c r="S52" i="1"/>
  <c r="R52" i="1"/>
  <c r="Q52" i="1"/>
  <c r="M52" i="1"/>
  <c r="L52" i="1"/>
  <c r="W52" i="1" s="1"/>
  <c r="U2" i="1"/>
  <c r="S2" i="1"/>
  <c r="R2" i="1"/>
  <c r="Q2" i="1"/>
  <c r="M2" i="1"/>
  <c r="J2" i="1"/>
  <c r="L2" i="1" s="1"/>
  <c r="W2" i="1" s="1"/>
  <c r="U43" i="1"/>
  <c r="T43" i="1"/>
  <c r="S43" i="1"/>
  <c r="R43" i="1"/>
  <c r="Q43" i="1"/>
  <c r="M43" i="1"/>
  <c r="L43" i="1"/>
  <c r="W43" i="1" s="1"/>
  <c r="U51" i="1"/>
  <c r="S51" i="1"/>
  <c r="R51" i="1"/>
  <c r="Q51" i="1"/>
  <c r="L51" i="1"/>
  <c r="W51" i="1" s="1"/>
  <c r="U47" i="1"/>
  <c r="S47" i="1"/>
  <c r="R47" i="1"/>
  <c r="Q47" i="1"/>
  <c r="T47" i="1"/>
  <c r="T35" i="4"/>
  <c r="X79" i="2"/>
  <c r="T79" i="2"/>
  <c r="X73" i="2"/>
  <c r="T73" i="2"/>
  <c r="X77" i="2"/>
  <c r="T77" i="2"/>
  <c r="W77" i="2"/>
  <c r="G77" i="2"/>
  <c r="U77" i="2" s="1"/>
  <c r="X70" i="2"/>
  <c r="T70" i="2"/>
  <c r="W70" i="2"/>
  <c r="X75" i="2"/>
  <c r="T75" i="2"/>
  <c r="W75" i="2"/>
  <c r="G75" i="2"/>
  <c r="X74" i="2"/>
  <c r="T74" i="2"/>
  <c r="W74" i="2"/>
  <c r="X76" i="2"/>
  <c r="T76" i="2"/>
  <c r="W76" i="2"/>
  <c r="G76" i="2"/>
  <c r="X69" i="2"/>
  <c r="T69" i="2"/>
  <c r="W69" i="2"/>
  <c r="X71" i="2"/>
  <c r="T71" i="2"/>
  <c r="X9" i="2"/>
  <c r="T9" i="2"/>
  <c r="L9" i="2"/>
  <c r="W9" i="2" s="1"/>
  <c r="G9" i="2"/>
  <c r="U9" i="2" s="1"/>
  <c r="X58" i="2"/>
  <c r="T58" i="2"/>
  <c r="W58" i="2"/>
  <c r="G58" i="2"/>
  <c r="U58" i="2" s="1"/>
  <c r="X29" i="2"/>
  <c r="T29" i="2"/>
  <c r="L29" i="2"/>
  <c r="W29" i="2" s="1"/>
  <c r="X44" i="2"/>
  <c r="T44" i="2"/>
  <c r="G44" i="2"/>
  <c r="U44" i="2" s="1"/>
  <c r="X25" i="2"/>
  <c r="T25" i="2"/>
  <c r="W25" i="2"/>
  <c r="G25" i="2"/>
  <c r="X67" i="2"/>
  <c r="T67" i="2"/>
  <c r="W67" i="2"/>
  <c r="X26" i="2"/>
  <c r="T26" i="2"/>
  <c r="W26" i="2"/>
  <c r="G26" i="2"/>
  <c r="U26" i="2" s="1"/>
  <c r="X2" i="2"/>
  <c r="T2" i="2"/>
  <c r="L2" i="2"/>
  <c r="G2" i="2"/>
  <c r="U2" i="2" s="1"/>
  <c r="X6" i="2"/>
  <c r="T6" i="2"/>
  <c r="L6" i="2"/>
  <c r="W6" i="2" s="1"/>
  <c r="G6" i="2"/>
  <c r="U6" i="2" s="1"/>
  <c r="X32" i="2"/>
  <c r="T32" i="2"/>
  <c r="W32" i="2"/>
  <c r="G32" i="2"/>
  <c r="U32" i="2" s="1"/>
  <c r="X12" i="2"/>
  <c r="T12" i="2"/>
  <c r="G12" i="2"/>
  <c r="U12" i="2" s="1"/>
  <c r="X66" i="2"/>
  <c r="T66" i="2"/>
  <c r="W66" i="2"/>
  <c r="X38" i="2"/>
  <c r="T38" i="2"/>
  <c r="L38" i="2"/>
  <c r="W38" i="2" s="1"/>
  <c r="X43" i="2"/>
  <c r="T43" i="2"/>
  <c r="L43" i="2"/>
  <c r="W43" i="2" s="1"/>
  <c r="G43" i="2"/>
  <c r="U43" i="2" s="1"/>
  <c r="X33" i="2"/>
  <c r="T33" i="2"/>
  <c r="W33" i="2"/>
  <c r="G33" i="2"/>
  <c r="X11" i="2"/>
  <c r="T11" i="2"/>
  <c r="L11" i="2"/>
  <c r="G11" i="2"/>
  <c r="U11" i="2" s="1"/>
  <c r="X50" i="2"/>
  <c r="T50" i="2"/>
  <c r="W50" i="2"/>
  <c r="G50" i="2"/>
  <c r="X65" i="2"/>
  <c r="T65" i="2"/>
  <c r="W65" i="2"/>
  <c r="X41" i="2"/>
  <c r="T41" i="2"/>
  <c r="L41" i="2"/>
  <c r="X64" i="2"/>
  <c r="T64" i="2"/>
  <c r="W64" i="2"/>
  <c r="X39" i="2"/>
  <c r="T39" i="2"/>
  <c r="L39" i="2"/>
  <c r="W39" i="2" s="1"/>
  <c r="G39" i="2"/>
  <c r="U39" i="2" s="1"/>
  <c r="X46" i="2"/>
  <c r="T46" i="2"/>
  <c r="W46" i="2"/>
  <c r="X17" i="2"/>
  <c r="T17" i="2"/>
  <c r="L17" i="2"/>
  <c r="W17" i="2" s="1"/>
  <c r="G17" i="2"/>
  <c r="X30" i="2"/>
  <c r="T30" i="2"/>
  <c r="W30" i="2"/>
  <c r="G30" i="2"/>
  <c r="U30" i="2" s="1"/>
  <c r="X28" i="2"/>
  <c r="T28" i="2"/>
  <c r="L28" i="2"/>
  <c r="G28" i="2"/>
  <c r="U28" i="2" s="1"/>
  <c r="X63" i="2"/>
  <c r="T63" i="2"/>
  <c r="W63" i="2"/>
  <c r="X34" i="2"/>
  <c r="T34" i="2"/>
  <c r="L34" i="2"/>
  <c r="X45" i="2"/>
  <c r="T45" i="2"/>
  <c r="L45" i="2"/>
  <c r="W45" i="2" s="1"/>
  <c r="G45" i="2"/>
  <c r="U45" i="2" s="1"/>
  <c r="X55" i="2"/>
  <c r="W55" i="2"/>
  <c r="T55" i="2"/>
  <c r="G55" i="2"/>
  <c r="U55" i="2" s="1"/>
  <c r="X10" i="2"/>
  <c r="T10" i="2"/>
  <c r="W10" i="2"/>
  <c r="G10" i="2"/>
  <c r="U10" i="2" s="1"/>
  <c r="X22" i="2"/>
  <c r="T22" i="2"/>
  <c r="W22" i="2"/>
  <c r="G22" i="2"/>
  <c r="U22" i="2" s="1"/>
  <c r="X62" i="2"/>
  <c r="T62" i="2"/>
  <c r="W62" i="2"/>
  <c r="N62" i="2"/>
  <c r="Z62" i="2" s="1"/>
  <c r="X19" i="2"/>
  <c r="T19" i="2"/>
  <c r="L19" i="2"/>
  <c r="G19" i="2"/>
  <c r="X14" i="2"/>
  <c r="T14" i="2"/>
  <c r="W14" i="2"/>
  <c r="G14" i="2"/>
  <c r="U14" i="2" s="1"/>
  <c r="X20" i="2"/>
  <c r="T20" i="2"/>
  <c r="O20" i="2"/>
  <c r="X4" i="2"/>
  <c r="T4" i="2"/>
  <c r="L4" i="2"/>
  <c r="W4" i="2" s="1"/>
  <c r="X53" i="2"/>
  <c r="T53" i="2"/>
  <c r="W53" i="2"/>
  <c r="G53" i="2"/>
  <c r="U53" i="2" s="1"/>
  <c r="X42" i="2"/>
  <c r="T42" i="2"/>
  <c r="W42" i="2"/>
  <c r="G42" i="2"/>
  <c r="U42" i="2" s="1"/>
  <c r="X48" i="2"/>
  <c r="T48" i="2"/>
  <c r="L48" i="2"/>
  <c r="W48" i="2" s="1"/>
  <c r="X16" i="2"/>
  <c r="T16" i="2"/>
  <c r="W16" i="2"/>
  <c r="G16" i="2"/>
  <c r="U16" i="2" s="1"/>
  <c r="X54" i="2"/>
  <c r="T54" i="2"/>
  <c r="X57" i="2"/>
  <c r="T57" i="2"/>
  <c r="W57" i="2"/>
  <c r="X24" i="2"/>
  <c r="T24" i="2"/>
  <c r="G24" i="2"/>
  <c r="X37" i="2"/>
  <c r="T37" i="2"/>
  <c r="L37" i="2"/>
  <c r="W37" i="2" s="1"/>
  <c r="G37" i="2"/>
  <c r="U37" i="2" s="1"/>
  <c r="X40" i="2"/>
  <c r="W40" i="2"/>
  <c r="T40" i="2"/>
  <c r="G40" i="2"/>
  <c r="U40" i="2" s="1"/>
  <c r="X36" i="2"/>
  <c r="T36" i="2"/>
  <c r="W36" i="2"/>
  <c r="G36" i="2"/>
  <c r="U36" i="2" s="1"/>
  <c r="X27" i="2"/>
  <c r="T27" i="2"/>
  <c r="W27" i="2"/>
  <c r="G27" i="2"/>
  <c r="X56" i="2"/>
  <c r="T56" i="2"/>
  <c r="W56" i="2"/>
  <c r="G56" i="2"/>
  <c r="U56" i="2" s="1"/>
  <c r="X21" i="2"/>
  <c r="T21" i="2"/>
  <c r="L21" i="2"/>
  <c r="W21" i="2" s="1"/>
  <c r="G21" i="2"/>
  <c r="U21" i="2" s="1"/>
  <c r="X18" i="2"/>
  <c r="T18" i="2"/>
  <c r="L18" i="2"/>
  <c r="G18" i="2"/>
  <c r="U18" i="2" s="1"/>
  <c r="X8" i="2"/>
  <c r="T8" i="2"/>
  <c r="L8" i="2"/>
  <c r="Z8" i="2" s="1"/>
  <c r="G8" i="2"/>
  <c r="U8" i="2" s="1"/>
  <c r="X52" i="2"/>
  <c r="T52" i="2"/>
  <c r="W52" i="2"/>
  <c r="G52" i="2"/>
  <c r="U52" i="2" s="1"/>
  <c r="X3" i="2"/>
  <c r="T3" i="2"/>
  <c r="L3" i="2"/>
  <c r="W3" i="2" s="1"/>
  <c r="G3" i="2"/>
  <c r="U3" i="2" s="1"/>
  <c r="X61" i="2"/>
  <c r="T61" i="2"/>
  <c r="W61" i="2"/>
  <c r="X15" i="2"/>
  <c r="T15" i="2"/>
  <c r="W15" i="2"/>
  <c r="G15" i="2"/>
  <c r="U15" i="2" s="1"/>
  <c r="X13" i="2"/>
  <c r="T13" i="2"/>
  <c r="W13" i="2"/>
  <c r="G13" i="2"/>
  <c r="U13" i="2" s="1"/>
  <c r="X60" i="2"/>
  <c r="T60" i="2"/>
  <c r="X5" i="2"/>
  <c r="T5" i="2"/>
  <c r="L5" i="2"/>
  <c r="G5" i="2"/>
  <c r="U5" i="2" s="1"/>
  <c r="X51" i="2"/>
  <c r="T51" i="2"/>
  <c r="G51" i="2"/>
  <c r="X49" i="2"/>
  <c r="T49" i="2"/>
  <c r="L49" i="2"/>
  <c r="W49" i="2" s="1"/>
  <c r="G49" i="2"/>
  <c r="U49" i="2" s="1"/>
  <c r="X23" i="2"/>
  <c r="T23" i="2"/>
  <c r="L23" i="2"/>
  <c r="W23" i="2" s="1"/>
  <c r="G23" i="2"/>
  <c r="U23" i="2" s="1"/>
  <c r="L7" i="2"/>
  <c r="W7" i="2" s="1"/>
  <c r="W35" i="2"/>
  <c r="W59" i="2"/>
  <c r="L31" i="2"/>
  <c r="W31" i="2" s="1"/>
  <c r="X47" i="2"/>
  <c r="T47" i="2"/>
  <c r="W47" i="2"/>
  <c r="O47" i="2"/>
  <c r="X7" i="2"/>
  <c r="T7" i="2"/>
  <c r="G7" i="2"/>
  <c r="U7" i="2" s="1"/>
  <c r="X35" i="2"/>
  <c r="T35" i="2"/>
  <c r="G35" i="2"/>
  <c r="U35" i="2" s="1"/>
  <c r="X59" i="2"/>
  <c r="T59" i="2"/>
  <c r="X31" i="2"/>
  <c r="T31" i="2"/>
  <c r="G31" i="2"/>
  <c r="U31" i="2" s="1"/>
  <c r="Y83" i="3"/>
  <c r="W83" i="3"/>
  <c r="O83" i="3"/>
  <c r="Y82" i="3"/>
  <c r="X82" i="3"/>
  <c r="W82" i="3"/>
  <c r="V82" i="3"/>
  <c r="P82" i="3"/>
  <c r="O82" i="3"/>
  <c r="Y78" i="3"/>
  <c r="W78" i="3"/>
  <c r="M78" i="3"/>
  <c r="AA78" i="3" s="1"/>
  <c r="V78" i="3"/>
  <c r="Y77" i="3"/>
  <c r="W77" i="3"/>
  <c r="H77" i="3"/>
  <c r="Y88" i="3"/>
  <c r="W88" i="3"/>
  <c r="V88" i="3"/>
  <c r="Y85" i="3"/>
  <c r="W85" i="3"/>
  <c r="X85" i="3"/>
  <c r="H85" i="3"/>
  <c r="Y79" i="3"/>
  <c r="X79" i="3"/>
  <c r="W79" i="3"/>
  <c r="H79" i="3"/>
  <c r="Y84" i="3"/>
  <c r="W84" i="3"/>
  <c r="X84" i="3"/>
  <c r="H84" i="3"/>
  <c r="Y80" i="3"/>
  <c r="W80" i="3"/>
  <c r="M80" i="3"/>
  <c r="H80" i="3"/>
  <c r="AA80" i="3" s="1"/>
  <c r="Y87" i="3"/>
  <c r="X87" i="3"/>
  <c r="W87" i="3"/>
  <c r="P87" i="3"/>
  <c r="V87" i="3"/>
  <c r="Y81" i="3"/>
  <c r="X81" i="3"/>
  <c r="W81" i="3"/>
  <c r="H81" i="3"/>
  <c r="Y59" i="3"/>
  <c r="X59" i="3"/>
  <c r="W59" i="3"/>
  <c r="O59" i="3"/>
  <c r="Y53" i="3"/>
  <c r="X53" i="3"/>
  <c r="W53" i="3"/>
  <c r="H53" i="3"/>
  <c r="Y75" i="3"/>
  <c r="X75" i="3"/>
  <c r="W75" i="3"/>
  <c r="V75" i="3"/>
  <c r="Y15" i="3"/>
  <c r="W15" i="3"/>
  <c r="P15" i="3"/>
  <c r="Y74" i="3"/>
  <c r="W74" i="3"/>
  <c r="V74" i="3"/>
  <c r="Y23" i="3"/>
  <c r="X23" i="3"/>
  <c r="W23" i="3"/>
  <c r="H23" i="3"/>
  <c r="Y49" i="3"/>
  <c r="W49" i="3"/>
  <c r="H49" i="3"/>
  <c r="Y29" i="3"/>
  <c r="W29" i="3"/>
  <c r="X29" i="3"/>
  <c r="H29" i="3"/>
  <c r="AA29" i="3" s="1"/>
  <c r="Y16" i="3"/>
  <c r="W16" i="3"/>
  <c r="M16" i="3"/>
  <c r="AA16" i="3" s="1"/>
  <c r="Y25" i="3"/>
  <c r="X25" i="3"/>
  <c r="W25" i="3"/>
  <c r="H25" i="3"/>
  <c r="P25" i="3" s="1"/>
  <c r="Y38" i="3"/>
  <c r="W38" i="3"/>
  <c r="V38" i="3"/>
  <c r="M38" i="3"/>
  <c r="X38" i="3" s="1"/>
  <c r="H38" i="3"/>
  <c r="Y36" i="3"/>
  <c r="W36" i="3"/>
  <c r="H36" i="3"/>
  <c r="Y14" i="3"/>
  <c r="W14" i="3"/>
  <c r="M14" i="3"/>
  <c r="H14" i="3"/>
  <c r="Y3" i="3"/>
  <c r="X3" i="3"/>
  <c r="W3" i="3"/>
  <c r="H3" i="3"/>
  <c r="Y44" i="3"/>
  <c r="W44" i="3"/>
  <c r="V44" i="3"/>
  <c r="Y58" i="3"/>
  <c r="W58" i="3"/>
  <c r="X58" i="3"/>
  <c r="V58" i="3"/>
  <c r="Y35" i="3"/>
  <c r="W35" i="3"/>
  <c r="M35" i="3"/>
  <c r="X35" i="3" s="1"/>
  <c r="H35" i="3"/>
  <c r="AA35" i="3" s="1"/>
  <c r="Y17" i="3"/>
  <c r="X17" i="3"/>
  <c r="W17" i="3"/>
  <c r="H17" i="3"/>
  <c r="O17" i="3" s="1"/>
  <c r="Y73" i="3"/>
  <c r="X73" i="3"/>
  <c r="W73" i="3"/>
  <c r="O73" i="3"/>
  <c r="Y72" i="3"/>
  <c r="W72" i="3"/>
  <c r="X72" i="3"/>
  <c r="P72" i="3"/>
  <c r="Y50" i="3"/>
  <c r="W50" i="3"/>
  <c r="H50" i="3"/>
  <c r="Y37" i="3"/>
  <c r="X37" i="3"/>
  <c r="W37" i="3"/>
  <c r="H37" i="3"/>
  <c r="AA37" i="3" s="1"/>
  <c r="Y11" i="3"/>
  <c r="W11" i="3"/>
  <c r="H11" i="3"/>
  <c r="Y71" i="3"/>
  <c r="W71" i="3"/>
  <c r="V71" i="3"/>
  <c r="X71" i="3"/>
  <c r="Y9" i="3"/>
  <c r="X9" i="3"/>
  <c r="W9" i="3"/>
  <c r="H9" i="3"/>
  <c r="Y51" i="3"/>
  <c r="W51" i="3"/>
  <c r="M51" i="3"/>
  <c r="AA51" i="3" s="1"/>
  <c r="V51" i="3"/>
  <c r="Y19" i="3"/>
  <c r="W19" i="3"/>
  <c r="M19" i="3"/>
  <c r="H19" i="3"/>
  <c r="AA19" i="3" s="1"/>
  <c r="Y70" i="3"/>
  <c r="W70" i="3"/>
  <c r="V70" i="3"/>
  <c r="P70" i="3"/>
  <c r="Y21" i="3"/>
  <c r="W21" i="3"/>
  <c r="M21" i="3"/>
  <c r="AA21" i="3" s="1"/>
  <c r="V21" i="3"/>
  <c r="Y69" i="3"/>
  <c r="X69" i="3"/>
  <c r="W69" i="3"/>
  <c r="P69" i="3"/>
  <c r="V69" i="3"/>
  <c r="Y24" i="3"/>
  <c r="W24" i="3"/>
  <c r="H24" i="3"/>
  <c r="P24" i="3" s="1"/>
  <c r="Y68" i="3"/>
  <c r="W68" i="3"/>
  <c r="V68" i="3"/>
  <c r="X68" i="3"/>
  <c r="Y32" i="3"/>
  <c r="X32" i="3"/>
  <c r="W32" i="3"/>
  <c r="H32" i="3"/>
  <c r="Y42" i="3"/>
  <c r="W42" i="3"/>
  <c r="M42" i="3"/>
  <c r="AA42" i="3" s="1"/>
  <c r="V42" i="3"/>
  <c r="Y4" i="3"/>
  <c r="W4" i="3"/>
  <c r="M4" i="3"/>
  <c r="X4" i="3" s="1"/>
  <c r="H4" i="3"/>
  <c r="Y67" i="3"/>
  <c r="W67" i="3"/>
  <c r="P67" i="3"/>
  <c r="Y5" i="3"/>
  <c r="W5" i="3"/>
  <c r="M5" i="3"/>
  <c r="AA5" i="3" s="1"/>
  <c r="H5" i="3"/>
  <c r="Y2" i="3"/>
  <c r="W2" i="3"/>
  <c r="M2" i="3"/>
  <c r="AA2" i="3" s="1"/>
  <c r="H2" i="3"/>
  <c r="V2" i="3" s="1"/>
  <c r="Y54" i="3"/>
  <c r="W54" i="3"/>
  <c r="V54" i="3"/>
  <c r="Y22" i="3"/>
  <c r="W22" i="3"/>
  <c r="M22" i="3"/>
  <c r="X22" i="3" s="1"/>
  <c r="H22" i="3"/>
  <c r="Y47" i="3"/>
  <c r="X47" i="3"/>
  <c r="W47" i="3"/>
  <c r="H47" i="3"/>
  <c r="Y55" i="3"/>
  <c r="X55" i="3"/>
  <c r="W55" i="3"/>
  <c r="H55" i="3"/>
  <c r="Y41" i="3"/>
  <c r="X41" i="3"/>
  <c r="W41" i="3"/>
  <c r="H41" i="3"/>
  <c r="Y8" i="3"/>
  <c r="W8" i="3"/>
  <c r="M8" i="3"/>
  <c r="AA8" i="3" s="1"/>
  <c r="Y66" i="3"/>
  <c r="W66" i="3"/>
  <c r="V66" i="3"/>
  <c r="Y30" i="3"/>
  <c r="X30" i="3"/>
  <c r="W30" i="3"/>
  <c r="H30" i="3"/>
  <c r="Y65" i="3"/>
  <c r="W65" i="3"/>
  <c r="V65" i="3"/>
  <c r="Y31" i="3"/>
  <c r="W31" i="3"/>
  <c r="X31" i="3"/>
  <c r="H31" i="3"/>
  <c r="AA31" i="3" s="1"/>
  <c r="Y27" i="3"/>
  <c r="X27" i="3"/>
  <c r="W27" i="3"/>
  <c r="H27" i="3"/>
  <c r="Y56" i="3"/>
  <c r="X56" i="3"/>
  <c r="W56" i="3"/>
  <c r="V56" i="3"/>
  <c r="Y52" i="3"/>
  <c r="X52" i="3"/>
  <c r="W52" i="3"/>
  <c r="H52" i="3"/>
  <c r="AA52" i="3" s="1"/>
  <c r="Y40" i="3"/>
  <c r="W40" i="3"/>
  <c r="V40" i="3"/>
  <c r="M40" i="3"/>
  <c r="AA40" i="3" s="1"/>
  <c r="Y64" i="3"/>
  <c r="W64" i="3"/>
  <c r="V64" i="3"/>
  <c r="Y13" i="3"/>
  <c r="X13" i="3"/>
  <c r="W13" i="3"/>
  <c r="H13" i="3"/>
  <c r="Y63" i="3"/>
  <c r="W63" i="3"/>
  <c r="X63" i="3"/>
  <c r="V63" i="3"/>
  <c r="Y20" i="3"/>
  <c r="W20" i="3"/>
  <c r="X20" i="3"/>
  <c r="H20" i="3"/>
  <c r="AA20" i="3" s="1"/>
  <c r="Y10" i="3"/>
  <c r="X10" i="3"/>
  <c r="W10" i="3"/>
  <c r="H10" i="3"/>
  <c r="Y57" i="3"/>
  <c r="X57" i="3"/>
  <c r="W57" i="3"/>
  <c r="V57" i="3"/>
  <c r="Y34" i="3"/>
  <c r="X34" i="3"/>
  <c r="W34" i="3"/>
  <c r="H34" i="3"/>
  <c r="Y45" i="3"/>
  <c r="W45" i="3"/>
  <c r="H45" i="3"/>
  <c r="Y18" i="3"/>
  <c r="W18" i="3"/>
  <c r="H18" i="3"/>
  <c r="Y46" i="3"/>
  <c r="X46" i="3"/>
  <c r="W46" i="3"/>
  <c r="H46" i="3"/>
  <c r="P46" i="3" s="1"/>
  <c r="Y12" i="3"/>
  <c r="W12" i="3"/>
  <c r="H12" i="3"/>
  <c r="Y39" i="3"/>
  <c r="W39" i="3"/>
  <c r="X39" i="3"/>
  <c r="H39" i="3"/>
  <c r="Y43" i="3"/>
  <c r="W43" i="3"/>
  <c r="M43" i="3"/>
  <c r="AA43" i="3" s="1"/>
  <c r="Y62" i="3"/>
  <c r="X62" i="3"/>
  <c r="W62" i="3"/>
  <c r="V62" i="3"/>
  <c r="Y61" i="3"/>
  <c r="X61" i="3"/>
  <c r="W61" i="3"/>
  <c r="V61" i="3"/>
  <c r="O61" i="3"/>
  <c r="P61" i="3"/>
  <c r="Y26" i="3"/>
  <c r="W26" i="3"/>
  <c r="M26" i="3"/>
  <c r="H26" i="3"/>
  <c r="Y7" i="3"/>
  <c r="X7" i="3"/>
  <c r="W7" i="3"/>
  <c r="H7" i="3"/>
  <c r="Y48" i="3"/>
  <c r="W48" i="3"/>
  <c r="H48" i="3"/>
  <c r="P48" i="3" s="1"/>
  <c r="Y6" i="3"/>
  <c r="W6" i="3"/>
  <c r="M6" i="3"/>
  <c r="X6" i="3" s="1"/>
  <c r="H6" i="3"/>
  <c r="Y60" i="3"/>
  <c r="X60" i="3"/>
  <c r="W60" i="3"/>
  <c r="O60" i="3"/>
  <c r="Y33" i="3"/>
  <c r="X33" i="3"/>
  <c r="W33" i="3"/>
  <c r="H33" i="3"/>
  <c r="Y28" i="3"/>
  <c r="W28" i="3"/>
  <c r="X28" i="3"/>
  <c r="H28" i="3"/>
  <c r="U49" i="4"/>
  <c r="T49" i="4"/>
  <c r="U48" i="4"/>
  <c r="M48" i="4"/>
  <c r="T48" i="4"/>
  <c r="U51" i="4"/>
  <c r="M51" i="4"/>
  <c r="U25" i="4"/>
  <c r="T25" i="4"/>
  <c r="U33" i="4"/>
  <c r="M33" i="4"/>
  <c r="U46" i="4"/>
  <c r="M46" i="4"/>
  <c r="U17" i="4"/>
  <c r="M17" i="4"/>
  <c r="L17" i="4"/>
  <c r="W17" i="4" s="1"/>
  <c r="T17" i="4"/>
  <c r="U45" i="4"/>
  <c r="T45" i="4"/>
  <c r="U32" i="4"/>
  <c r="M32" i="4"/>
  <c r="U19" i="4"/>
  <c r="J19" i="4"/>
  <c r="M19" i="4" s="1"/>
  <c r="U24" i="4"/>
  <c r="M24" i="4"/>
  <c r="T24" i="4"/>
  <c r="U20" i="4"/>
  <c r="J20" i="4"/>
  <c r="T20" i="4" s="1"/>
  <c r="U16" i="4"/>
  <c r="J16" i="4"/>
  <c r="M16" i="4" s="1"/>
  <c r="U18" i="4"/>
  <c r="J18" i="4"/>
  <c r="M18" i="4" s="1"/>
  <c r="U5" i="4"/>
  <c r="T5" i="4"/>
  <c r="U44" i="4"/>
  <c r="M44" i="4"/>
  <c r="U43" i="4"/>
  <c r="M43" i="4"/>
  <c r="U7" i="4"/>
  <c r="T7" i="4"/>
  <c r="U3" i="4"/>
  <c r="T3" i="4"/>
  <c r="U21" i="4"/>
  <c r="T21" i="4"/>
  <c r="L21" i="4"/>
  <c r="W21" i="4" s="1"/>
  <c r="M21" i="4"/>
  <c r="U10" i="4"/>
  <c r="J10" i="4"/>
  <c r="M10" i="4" s="1"/>
  <c r="U30" i="4"/>
  <c r="T30" i="4"/>
  <c r="U2" i="4"/>
  <c r="T2" i="4"/>
  <c r="U29" i="4"/>
  <c r="L29" i="4"/>
  <c r="W29" i="4" s="1"/>
  <c r="T29" i="4"/>
  <c r="U42" i="4"/>
  <c r="M42" i="4"/>
  <c r="U4" i="4"/>
  <c r="J4" i="4"/>
  <c r="T4" i="4" s="1"/>
  <c r="U6" i="4"/>
  <c r="J6" i="4"/>
  <c r="U34" i="4"/>
  <c r="M34" i="4"/>
  <c r="U41" i="4"/>
  <c r="T41" i="4"/>
  <c r="U28" i="4"/>
  <c r="T28" i="4"/>
  <c r="U40" i="4"/>
  <c r="L40" i="4"/>
  <c r="W40" i="4" s="1"/>
  <c r="M40" i="4"/>
  <c r="U13" i="4"/>
  <c r="M13" i="4"/>
  <c r="U8" i="4"/>
  <c r="J8" i="4"/>
  <c r="T8" i="4" s="1"/>
  <c r="U39" i="4"/>
  <c r="T39" i="4"/>
  <c r="U26" i="4"/>
  <c r="M26" i="4"/>
  <c r="U9" i="4"/>
  <c r="M9" i="4"/>
  <c r="U31" i="4"/>
  <c r="M31" i="4"/>
  <c r="T31" i="4"/>
  <c r="U38" i="4"/>
  <c r="T38" i="4"/>
  <c r="U37" i="4"/>
  <c r="M37" i="4"/>
  <c r="U23" i="4"/>
  <c r="J23" i="4"/>
  <c r="M23" i="4" s="1"/>
  <c r="U14" i="4"/>
  <c r="J14" i="4"/>
  <c r="T14" i="4" s="1"/>
  <c r="U11" i="4"/>
  <c r="J11" i="4"/>
  <c r="T11" i="4" s="1"/>
  <c r="U12" i="4"/>
  <c r="L12" i="4"/>
  <c r="W12" i="4" s="1"/>
  <c r="M12" i="4"/>
  <c r="U36" i="4"/>
  <c r="M36" i="4"/>
  <c r="U27" i="4"/>
  <c r="T27" i="4"/>
  <c r="U22" i="4"/>
  <c r="J22" i="4"/>
  <c r="T22" i="4" s="1"/>
  <c r="U15" i="4"/>
  <c r="T15" i="4"/>
  <c r="M15" i="4"/>
  <c r="L15" i="4"/>
  <c r="W15" i="4" s="1"/>
  <c r="U35" i="4"/>
  <c r="M35" i="4"/>
  <c r="L35" i="4"/>
  <c r="W35" i="4" s="1"/>
  <c r="H6" i="5"/>
  <c r="U6" i="5" s="1"/>
  <c r="H4" i="5"/>
  <c r="O4" i="5" s="1"/>
  <c r="H2" i="5"/>
  <c r="W11" i="5"/>
  <c r="V11" i="5"/>
  <c r="S11" i="5"/>
  <c r="X11" i="5" s="1"/>
  <c r="O11" i="5"/>
  <c r="N11" i="5"/>
  <c r="Y11" i="5" s="1"/>
  <c r="W12" i="5"/>
  <c r="V12" i="5"/>
  <c r="S12" i="5"/>
  <c r="O12" i="5"/>
  <c r="N12" i="5"/>
  <c r="Y12" i="5" s="1"/>
  <c r="W5" i="5"/>
  <c r="V5" i="5"/>
  <c r="S5" i="5"/>
  <c r="O5" i="5"/>
  <c r="N5" i="5"/>
  <c r="Y5" i="5" s="1"/>
  <c r="W4" i="5"/>
  <c r="V4" i="5"/>
  <c r="S4" i="5"/>
  <c r="W9" i="5"/>
  <c r="V9" i="5"/>
  <c r="S9" i="5"/>
  <c r="X9" i="5" s="1"/>
  <c r="O9" i="5"/>
  <c r="N9" i="5"/>
  <c r="Y9" i="5" s="1"/>
  <c r="W3" i="5"/>
  <c r="V3" i="5"/>
  <c r="S3" i="5"/>
  <c r="O3" i="5"/>
  <c r="N3" i="5"/>
  <c r="Y3" i="5" s="1"/>
  <c r="W2" i="5"/>
  <c r="V2" i="5"/>
  <c r="S2" i="5"/>
  <c r="O2" i="5"/>
  <c r="W8" i="5"/>
  <c r="V8" i="5"/>
  <c r="S8" i="5"/>
  <c r="O8" i="5"/>
  <c r="N8" i="5"/>
  <c r="Y8" i="5" s="1"/>
  <c r="W7" i="5"/>
  <c r="V7" i="5"/>
  <c r="S7" i="5"/>
  <c r="O7" i="5"/>
  <c r="N7" i="5"/>
  <c r="Y7" i="5" s="1"/>
  <c r="W6" i="5"/>
  <c r="V6" i="5"/>
  <c r="S6" i="5"/>
  <c r="T29" i="1" l="1"/>
  <c r="M17" i="1"/>
  <c r="M4" i="1"/>
  <c r="AA14" i="3"/>
  <c r="X43" i="3"/>
  <c r="AA38" i="3"/>
  <c r="X12" i="5"/>
  <c r="L62" i="1"/>
  <c r="W62" i="1" s="1"/>
  <c r="M62" i="1"/>
  <c r="M3" i="1"/>
  <c r="W3" i="1"/>
  <c r="L30" i="1"/>
  <c r="W30" i="1"/>
  <c r="M10" i="1"/>
  <c r="W5" i="2"/>
  <c r="Y5" i="2" s="1"/>
  <c r="Z5" i="2"/>
  <c r="W11" i="2"/>
  <c r="Z11" i="2"/>
  <c r="U17" i="2"/>
  <c r="Z17" i="2"/>
  <c r="W19" i="2"/>
  <c r="Z19" i="2"/>
  <c r="AA22" i="3"/>
  <c r="M6" i="4"/>
  <c r="W6" i="4"/>
  <c r="M46" i="1"/>
  <c r="V41" i="1"/>
  <c r="M23" i="1"/>
  <c r="V67" i="1"/>
  <c r="O75" i="2"/>
  <c r="U75" i="2"/>
  <c r="Y75" i="2" s="1"/>
  <c r="N76" i="2"/>
  <c r="Z76" i="2" s="1"/>
  <c r="U76" i="2"/>
  <c r="W2" i="2"/>
  <c r="Y2" i="2" s="1"/>
  <c r="Z2" i="2"/>
  <c r="N19" i="2"/>
  <c r="U19" i="2"/>
  <c r="Y19" i="2" s="1"/>
  <c r="O51" i="2"/>
  <c r="U51" i="2"/>
  <c r="O25" i="2"/>
  <c r="U25" i="2"/>
  <c r="Y25" i="2" s="1"/>
  <c r="N50" i="2"/>
  <c r="Z50" i="2" s="1"/>
  <c r="U50" i="2"/>
  <c r="Y50" i="2" s="1"/>
  <c r="O33" i="2"/>
  <c r="U33" i="2"/>
  <c r="Y33" i="2" s="1"/>
  <c r="O27" i="2"/>
  <c r="U27" i="2"/>
  <c r="Y27" i="2" s="1"/>
  <c r="O24" i="2"/>
  <c r="U24" i="2"/>
  <c r="V20" i="3"/>
  <c r="Z20" i="3" s="1"/>
  <c r="V4" i="3"/>
  <c r="Z4" i="3" s="1"/>
  <c r="AA4" i="3"/>
  <c r="V85" i="3"/>
  <c r="AA85" i="3"/>
  <c r="V81" i="3"/>
  <c r="Z81" i="3" s="1"/>
  <c r="AA81" i="3"/>
  <c r="V79" i="3"/>
  <c r="AA79" i="3"/>
  <c r="O52" i="3"/>
  <c r="P79" i="3"/>
  <c r="O78" i="3"/>
  <c r="P52" i="3"/>
  <c r="V6" i="3"/>
  <c r="Z6" i="3" s="1"/>
  <c r="AA6" i="3"/>
  <c r="V52" i="3"/>
  <c r="V3" i="3"/>
  <c r="Z3" i="3" s="1"/>
  <c r="AA3" i="3"/>
  <c r="V84" i="3"/>
  <c r="AA84" i="3"/>
  <c r="V77" i="3"/>
  <c r="AA77" i="3"/>
  <c r="V13" i="3"/>
  <c r="AA13" i="3"/>
  <c r="V49" i="3"/>
  <c r="AA49" i="3"/>
  <c r="V33" i="3"/>
  <c r="Z33" i="3" s="1"/>
  <c r="AA33" i="3"/>
  <c r="V7" i="3"/>
  <c r="AA7" i="3"/>
  <c r="V46" i="3"/>
  <c r="AA46" i="3"/>
  <c r="P45" i="3"/>
  <c r="AA45" i="3"/>
  <c r="O27" i="3"/>
  <c r="AA27" i="3"/>
  <c r="V17" i="3"/>
  <c r="AA17" i="3"/>
  <c r="P49" i="3"/>
  <c r="V39" i="3"/>
  <c r="AA39" i="3"/>
  <c r="V53" i="3"/>
  <c r="AA53" i="3"/>
  <c r="V55" i="3"/>
  <c r="Z55" i="3" s="1"/>
  <c r="AA55" i="3"/>
  <c r="V28" i="3"/>
  <c r="Z28" i="3" s="1"/>
  <c r="AA28" i="3"/>
  <c r="V48" i="3"/>
  <c r="AA48" i="3"/>
  <c r="P34" i="3"/>
  <c r="AA34" i="3"/>
  <c r="V23" i="3"/>
  <c r="AA23" i="3"/>
  <c r="V22" i="3"/>
  <c r="P36" i="3"/>
  <c r="AA36" i="3"/>
  <c r="O43" i="3"/>
  <c r="V34" i="3"/>
  <c r="O10" i="3"/>
  <c r="AA10" i="3"/>
  <c r="V30" i="3"/>
  <c r="AA30" i="3"/>
  <c r="V29" i="3"/>
  <c r="P13" i="3"/>
  <c r="V12" i="3"/>
  <c r="AA12" i="3"/>
  <c r="V18" i="3"/>
  <c r="AA18" i="3"/>
  <c r="O32" i="3"/>
  <c r="AA32" i="3"/>
  <c r="V24" i="3"/>
  <c r="AA24" i="3"/>
  <c r="V50" i="3"/>
  <c r="AA50" i="3"/>
  <c r="Z52" i="3"/>
  <c r="V25" i="3"/>
  <c r="AA25" i="3"/>
  <c r="P26" i="3"/>
  <c r="AA26" i="3"/>
  <c r="V31" i="3"/>
  <c r="Z31" i="3" s="1"/>
  <c r="V41" i="3"/>
  <c r="Z41" i="3" s="1"/>
  <c r="AA41" i="3"/>
  <c r="O47" i="3"/>
  <c r="AA47" i="3"/>
  <c r="V19" i="3"/>
  <c r="O9" i="3"/>
  <c r="AA9" i="3"/>
  <c r="V11" i="3"/>
  <c r="AA11" i="3"/>
  <c r="V14" i="3"/>
  <c r="O81" i="3"/>
  <c r="X78" i="3"/>
  <c r="Z78" i="3" s="1"/>
  <c r="V31" i="4"/>
  <c r="X5" i="5"/>
  <c r="X7" i="5"/>
  <c r="N2" i="5"/>
  <c r="Y2" i="5" s="1"/>
  <c r="U2" i="5"/>
  <c r="X8" i="5"/>
  <c r="N4" i="5"/>
  <c r="Y4" i="5" s="1"/>
  <c r="U4" i="5"/>
  <c r="V60" i="1"/>
  <c r="V64" i="1"/>
  <c r="V15" i="1"/>
  <c r="V32" i="1"/>
  <c r="N9" i="2"/>
  <c r="Z9" i="2" s="1"/>
  <c r="L4" i="1"/>
  <c r="W4" i="1" s="1"/>
  <c r="O16" i="3"/>
  <c r="X16" i="3"/>
  <c r="P38" i="3"/>
  <c r="T17" i="1"/>
  <c r="V17" i="1" s="1"/>
  <c r="M40" i="1"/>
  <c r="T33" i="1"/>
  <c r="V33" i="1" s="1"/>
  <c r="L33" i="1"/>
  <c r="W33" i="1" s="1"/>
  <c r="N11" i="2"/>
  <c r="O39" i="2"/>
  <c r="T20" i="1"/>
  <c r="V20" i="1" s="1"/>
  <c r="L20" i="1"/>
  <c r="W20" i="1" s="1"/>
  <c r="X19" i="3"/>
  <c r="M39" i="1"/>
  <c r="M34" i="1"/>
  <c r="L34" i="1"/>
  <c r="W34" i="1" s="1"/>
  <c r="M9" i="1"/>
  <c r="P5" i="3"/>
  <c r="M14" i="1"/>
  <c r="M24" i="1"/>
  <c r="L22" i="1"/>
  <c r="W22" i="1" s="1"/>
  <c r="M22" i="1"/>
  <c r="V22" i="1"/>
  <c r="O80" i="3"/>
  <c r="O35" i="3"/>
  <c r="O51" i="3"/>
  <c r="P51" i="3"/>
  <c r="X51" i="3"/>
  <c r="Z51" i="3" s="1"/>
  <c r="X42" i="3"/>
  <c r="Z42" i="3" s="1"/>
  <c r="P8" i="3"/>
  <c r="P2" i="3"/>
  <c r="X2" i="3"/>
  <c r="Z2" i="3" s="1"/>
  <c r="P40" i="3"/>
  <c r="L14" i="4"/>
  <c r="W14" i="4" s="1"/>
  <c r="V25" i="1"/>
  <c r="V34" i="1"/>
  <c r="Z68" i="3"/>
  <c r="P85" i="3"/>
  <c r="O79" i="3"/>
  <c r="P19" i="3"/>
  <c r="O19" i="3"/>
  <c r="Z84" i="3"/>
  <c r="Z71" i="3"/>
  <c r="P77" i="3"/>
  <c r="P37" i="3"/>
  <c r="P23" i="3"/>
  <c r="Z34" i="3"/>
  <c r="V36" i="3"/>
  <c r="P44" i="3"/>
  <c r="P73" i="3"/>
  <c r="V72" i="3"/>
  <c r="Z72" i="3" s="1"/>
  <c r="V73" i="3"/>
  <c r="Z73" i="3" s="1"/>
  <c r="P17" i="3"/>
  <c r="Z23" i="3"/>
  <c r="P3" i="3"/>
  <c r="O75" i="3"/>
  <c r="P75" i="3"/>
  <c r="O38" i="3"/>
  <c r="O53" i="3"/>
  <c r="P11" i="3"/>
  <c r="V15" i="3"/>
  <c r="P53" i="3"/>
  <c r="O25" i="3"/>
  <c r="O55" i="3"/>
  <c r="O56" i="3"/>
  <c r="P56" i="3"/>
  <c r="O4" i="3"/>
  <c r="P30" i="3"/>
  <c r="P4" i="3"/>
  <c r="P65" i="3"/>
  <c r="O41" i="3"/>
  <c r="Z22" i="3"/>
  <c r="O42" i="3"/>
  <c r="P41" i="3"/>
  <c r="V67" i="3"/>
  <c r="P42" i="3"/>
  <c r="P54" i="3"/>
  <c r="V8" i="3"/>
  <c r="P55" i="3"/>
  <c r="O57" i="3"/>
  <c r="P57" i="3"/>
  <c r="V45" i="3"/>
  <c r="O33" i="3"/>
  <c r="Z39" i="3"/>
  <c r="Z61" i="3"/>
  <c r="O62" i="3"/>
  <c r="P62" i="3"/>
  <c r="P33" i="3"/>
  <c r="O63" i="3"/>
  <c r="P7" i="3"/>
  <c r="O34" i="3"/>
  <c r="V26" i="3"/>
  <c r="Z82" i="3"/>
  <c r="Z29" i="3"/>
  <c r="Z75" i="3"/>
  <c r="Z58" i="3"/>
  <c r="Z38" i="3"/>
  <c r="Z57" i="3"/>
  <c r="Z56" i="3"/>
  <c r="V43" i="1"/>
  <c r="X3" i="5"/>
  <c r="O10" i="2"/>
  <c r="V56" i="1"/>
  <c r="V35" i="1"/>
  <c r="V4" i="1"/>
  <c r="V45" i="1"/>
  <c r="V48" i="1"/>
  <c r="V29" i="1"/>
  <c r="N18" i="2"/>
  <c r="Z18" i="2" s="1"/>
  <c r="O28" i="2"/>
  <c r="N73" i="2"/>
  <c r="Z73" i="2" s="1"/>
  <c r="O36" i="2"/>
  <c r="O60" i="2"/>
  <c r="O54" i="2"/>
  <c r="O46" i="2"/>
  <c r="N14" i="2"/>
  <c r="Z14" i="2" s="1"/>
  <c r="O61" i="2"/>
  <c r="N56" i="2"/>
  <c r="Z56" i="2" s="1"/>
  <c r="O21" i="2"/>
  <c r="W28" i="2"/>
  <c r="Y28" i="2" s="1"/>
  <c r="W60" i="2"/>
  <c r="Y60" i="2" s="1"/>
  <c r="N21" i="2"/>
  <c r="Z21" i="2" s="1"/>
  <c r="W54" i="2"/>
  <c r="Y54" i="2" s="1"/>
  <c r="N10" i="2"/>
  <c r="Z10" i="2" s="1"/>
  <c r="O43" i="2"/>
  <c r="N71" i="2"/>
  <c r="Z71" i="2" s="1"/>
  <c r="N26" i="2"/>
  <c r="Z26" i="2" s="1"/>
  <c r="O44" i="2"/>
  <c r="O49" i="2"/>
  <c r="W18" i="2"/>
  <c r="Y18" i="2" s="1"/>
  <c r="O37" i="2"/>
  <c r="O45" i="2"/>
  <c r="O76" i="2"/>
  <c r="Y3" i="2"/>
  <c r="Y53" i="2"/>
  <c r="N60" i="2"/>
  <c r="Z60" i="2" s="1"/>
  <c r="N54" i="2"/>
  <c r="Z54" i="2" s="1"/>
  <c r="N28" i="2"/>
  <c r="Z28" i="2" s="1"/>
  <c r="N6" i="2"/>
  <c r="Z6" i="2" s="1"/>
  <c r="O58" i="2"/>
  <c r="O19" i="2"/>
  <c r="O50" i="2"/>
  <c r="O6" i="2"/>
  <c r="N65" i="2"/>
  <c r="Z65" i="2" s="1"/>
  <c r="O8" i="2"/>
  <c r="N36" i="2"/>
  <c r="Z36" i="2" s="1"/>
  <c r="O42" i="2"/>
  <c r="O41" i="2"/>
  <c r="N43" i="2"/>
  <c r="Z43" i="2" s="1"/>
  <c r="N13" i="2"/>
  <c r="Z13" i="2" s="1"/>
  <c r="Y15" i="2"/>
  <c r="O52" i="2"/>
  <c r="Y21" i="2"/>
  <c r="N16" i="2"/>
  <c r="Z16" i="2" s="1"/>
  <c r="Y48" i="2"/>
  <c r="O4" i="2"/>
  <c r="N30" i="2"/>
  <c r="Z30" i="2" s="1"/>
  <c r="Y17" i="2"/>
  <c r="O64" i="2"/>
  <c r="N2" i="2"/>
  <c r="O26" i="2"/>
  <c r="N29" i="2"/>
  <c r="Z29" i="2" s="1"/>
  <c r="N58" i="2"/>
  <c r="Z58" i="2" s="1"/>
  <c r="O73" i="2"/>
  <c r="N79" i="2"/>
  <c r="Z79" i="2" s="1"/>
  <c r="N70" i="2"/>
  <c r="Z70" i="2" s="1"/>
  <c r="N51" i="2"/>
  <c r="Z51" i="2" s="1"/>
  <c r="N24" i="2"/>
  <c r="Z24" i="2" s="1"/>
  <c r="O34" i="2"/>
  <c r="Y64" i="2"/>
  <c r="O12" i="2"/>
  <c r="Y6" i="2"/>
  <c r="O70" i="2"/>
  <c r="N77" i="2"/>
  <c r="Z77" i="2" s="1"/>
  <c r="N5" i="2"/>
  <c r="N63" i="2"/>
  <c r="Z63" i="2" s="1"/>
  <c r="O31" i="2"/>
  <c r="O66" i="2"/>
  <c r="Y67" i="2"/>
  <c r="Y70" i="2"/>
  <c r="N57" i="2"/>
  <c r="Z57" i="2" s="1"/>
  <c r="N32" i="2"/>
  <c r="Z32" i="2" s="1"/>
  <c r="Y58" i="2"/>
  <c r="O15" i="2"/>
  <c r="N61" i="2"/>
  <c r="Z61" i="2" s="1"/>
  <c r="N42" i="2"/>
  <c r="Z42" i="2" s="1"/>
  <c r="N46" i="2"/>
  <c r="Z46" i="2" s="1"/>
  <c r="Y74" i="2"/>
  <c r="W73" i="2"/>
  <c r="Y23" i="2"/>
  <c r="Y40" i="2"/>
  <c r="Y55" i="2"/>
  <c r="Y38" i="2"/>
  <c r="N8" i="2"/>
  <c r="N20" i="2"/>
  <c r="Z20" i="2" s="1"/>
  <c r="L27" i="4"/>
  <c r="W27" i="4" s="1"/>
  <c r="V27" i="4"/>
  <c r="L37" i="4"/>
  <c r="W37" i="4" s="1"/>
  <c r="M4" i="4"/>
  <c r="L30" i="4"/>
  <c r="W30" i="4" s="1"/>
  <c r="L33" i="4"/>
  <c r="W33" i="4" s="1"/>
  <c r="M20" i="4"/>
  <c r="M22" i="4"/>
  <c r="L16" i="4"/>
  <c r="W16" i="4" s="1"/>
  <c r="L32" i="4"/>
  <c r="W32" i="4" s="1"/>
  <c r="L4" i="4"/>
  <c r="W4" i="4" s="1"/>
  <c r="L2" i="4"/>
  <c r="W2" i="4" s="1"/>
  <c r="T26" i="4"/>
  <c r="V26" i="4" s="1"/>
  <c r="V28" i="4"/>
  <c r="T37" i="4"/>
  <c r="V37" i="4" s="1"/>
  <c r="L31" i="4"/>
  <c r="W31" i="4" s="1"/>
  <c r="M29" i="4"/>
  <c r="T44" i="4"/>
  <c r="V44" i="4" s="1"/>
  <c r="T33" i="4"/>
  <c r="M49" i="4"/>
  <c r="L24" i="4"/>
  <c r="W24" i="4" s="1"/>
  <c r="M27" i="4"/>
  <c r="L28" i="4"/>
  <c r="W28" i="4" s="1"/>
  <c r="L20" i="4"/>
  <c r="W20" i="4" s="1"/>
  <c r="L48" i="4"/>
  <c r="W48" i="4" s="1"/>
  <c r="L49" i="4"/>
  <c r="W49" i="4" s="1"/>
  <c r="L11" i="4"/>
  <c r="W11" i="4" s="1"/>
  <c r="M14" i="4"/>
  <c r="L6" i="4"/>
  <c r="M30" i="4"/>
  <c r="L7" i="4"/>
  <c r="W7" i="4" s="1"/>
  <c r="L45" i="4"/>
  <c r="W45" i="4" s="1"/>
  <c r="V48" i="4"/>
  <c r="M11" i="4"/>
  <c r="M7" i="4"/>
  <c r="M45" i="4"/>
  <c r="V11" i="4"/>
  <c r="L38" i="4"/>
  <c r="W38" i="4" s="1"/>
  <c r="V2" i="4"/>
  <c r="L3" i="4"/>
  <c r="W3" i="4" s="1"/>
  <c r="V45" i="4"/>
  <c r="L25" i="4"/>
  <c r="W25" i="4" s="1"/>
  <c r="M38" i="4"/>
  <c r="L8" i="4"/>
  <c r="W8" i="4" s="1"/>
  <c r="T40" i="4"/>
  <c r="V40" i="4" s="1"/>
  <c r="V29" i="4"/>
  <c r="V3" i="4"/>
  <c r="L5" i="4"/>
  <c r="W5" i="4" s="1"/>
  <c r="T16" i="4"/>
  <c r="V16" i="4" s="1"/>
  <c r="M25" i="4"/>
  <c r="V38" i="4"/>
  <c r="L39" i="4"/>
  <c r="W39" i="4" s="1"/>
  <c r="M8" i="4"/>
  <c r="L41" i="4"/>
  <c r="W41" i="4" s="1"/>
  <c r="T6" i="4"/>
  <c r="V6" i="4" s="1"/>
  <c r="V21" i="4"/>
  <c r="L44" i="4"/>
  <c r="W44" i="4" s="1"/>
  <c r="M5" i="4"/>
  <c r="V33" i="4"/>
  <c r="V25" i="4"/>
  <c r="T12" i="4"/>
  <c r="V12" i="4" s="1"/>
  <c r="L26" i="4"/>
  <c r="W26" i="4" s="1"/>
  <c r="M41" i="4"/>
  <c r="T32" i="4"/>
  <c r="V32" i="4" s="1"/>
  <c r="V62" i="1"/>
  <c r="V63" i="1"/>
  <c r="V65" i="1"/>
  <c r="T58" i="1"/>
  <c r="V58" i="1" s="1"/>
  <c r="M65" i="1"/>
  <c r="T61" i="1"/>
  <c r="V61" i="1" s="1"/>
  <c r="M59" i="1"/>
  <c r="T57" i="1"/>
  <c r="V57" i="1" s="1"/>
  <c r="L58" i="1"/>
  <c r="W58" i="1" s="1"/>
  <c r="L61" i="1"/>
  <c r="W61" i="1" s="1"/>
  <c r="L57" i="1"/>
  <c r="W57" i="1" s="1"/>
  <c r="M51" i="1"/>
  <c r="T2" i="1"/>
  <c r="V2" i="1" s="1"/>
  <c r="M5" i="1"/>
  <c r="T3" i="1"/>
  <c r="V3" i="1" s="1"/>
  <c r="M19" i="1"/>
  <c r="T42" i="1"/>
  <c r="V42" i="1" s="1"/>
  <c r="M37" i="1"/>
  <c r="T50" i="1"/>
  <c r="V50" i="1" s="1"/>
  <c r="M30" i="1"/>
  <c r="T14" i="1"/>
  <c r="V14" i="1" s="1"/>
  <c r="M53" i="1"/>
  <c r="T31" i="1"/>
  <c r="V31" i="1" s="1"/>
  <c r="M28" i="1"/>
  <c r="T11" i="1"/>
  <c r="V11" i="1" s="1"/>
  <c r="M21" i="1"/>
  <c r="T27" i="1"/>
  <c r="V27" i="1" s="1"/>
  <c r="M6" i="1"/>
  <c r="T16" i="1"/>
  <c r="V16" i="1" s="1"/>
  <c r="M36" i="1"/>
  <c r="T44" i="1"/>
  <c r="V44" i="1" s="1"/>
  <c r="M38" i="1"/>
  <c r="T13" i="1"/>
  <c r="V13" i="1" s="1"/>
  <c r="M12" i="1"/>
  <c r="T54" i="1"/>
  <c r="V54" i="1" s="1"/>
  <c r="M8" i="1"/>
  <c r="T49" i="1"/>
  <c r="V49" i="1" s="1"/>
  <c r="M7" i="1"/>
  <c r="T52" i="1"/>
  <c r="V52" i="1" s="1"/>
  <c r="T46" i="1"/>
  <c r="V46" i="1" s="1"/>
  <c r="T10" i="1"/>
  <c r="V10" i="1" s="1"/>
  <c r="T24" i="1"/>
  <c r="V24" i="1" s="1"/>
  <c r="T26" i="1"/>
  <c r="V26" i="1" s="1"/>
  <c r="T9" i="1"/>
  <c r="V9" i="1" s="1"/>
  <c r="T39" i="1"/>
  <c r="V39" i="1" s="1"/>
  <c r="T23" i="1"/>
  <c r="V23" i="1" s="1"/>
  <c r="T40" i="1"/>
  <c r="V40" i="1" s="1"/>
  <c r="T18" i="1"/>
  <c r="V18" i="1" s="1"/>
  <c r="L3" i="1"/>
  <c r="L42" i="1"/>
  <c r="W42" i="1" s="1"/>
  <c r="L31" i="1"/>
  <c r="W31" i="1" s="1"/>
  <c r="L11" i="1"/>
  <c r="W11" i="1" s="1"/>
  <c r="L27" i="1"/>
  <c r="W27" i="1" s="1"/>
  <c r="L16" i="1"/>
  <c r="W16" i="1" s="1"/>
  <c r="L44" i="1"/>
  <c r="W44" i="1" s="1"/>
  <c r="L13" i="1"/>
  <c r="W13" i="1" s="1"/>
  <c r="L49" i="1"/>
  <c r="W49" i="1" s="1"/>
  <c r="T51" i="1"/>
  <c r="V51" i="1" s="1"/>
  <c r="T5" i="1"/>
  <c r="V5" i="1" s="1"/>
  <c r="T19" i="1"/>
  <c r="V19" i="1" s="1"/>
  <c r="T37" i="1"/>
  <c r="V37" i="1" s="1"/>
  <c r="T30" i="1"/>
  <c r="V30" i="1" s="1"/>
  <c r="T53" i="1"/>
  <c r="V53" i="1" s="1"/>
  <c r="T28" i="1"/>
  <c r="V28" i="1" s="1"/>
  <c r="T21" i="1"/>
  <c r="V21" i="1" s="1"/>
  <c r="T6" i="1"/>
  <c r="V6" i="1" s="1"/>
  <c r="T36" i="1"/>
  <c r="V36" i="1" s="1"/>
  <c r="T38" i="1"/>
  <c r="V38" i="1" s="1"/>
  <c r="T12" i="1"/>
  <c r="V12" i="1" s="1"/>
  <c r="T8" i="1"/>
  <c r="V8" i="1" s="1"/>
  <c r="T7" i="1"/>
  <c r="V7" i="1" s="1"/>
  <c r="L47" i="1"/>
  <c r="W47" i="1" s="1"/>
  <c r="M47" i="1"/>
  <c r="V47" i="1"/>
  <c r="Y69" i="2"/>
  <c r="Y77" i="2"/>
  <c r="O71" i="2"/>
  <c r="Y76" i="2"/>
  <c r="N74" i="2"/>
  <c r="Z74" i="2" s="1"/>
  <c r="O79" i="2"/>
  <c r="O74" i="2"/>
  <c r="N69" i="2"/>
  <c r="Z69" i="2" s="1"/>
  <c r="O77" i="2"/>
  <c r="O69" i="2"/>
  <c r="N75" i="2"/>
  <c r="Z75" i="2" s="1"/>
  <c r="W71" i="2"/>
  <c r="Y71" i="2" s="1"/>
  <c r="W79" i="2"/>
  <c r="Y79" i="2" s="1"/>
  <c r="Y52" i="2"/>
  <c r="Y4" i="2"/>
  <c r="Y36" i="2"/>
  <c r="Y57" i="2"/>
  <c r="Y10" i="2"/>
  <c r="Y63" i="2"/>
  <c r="Y43" i="2"/>
  <c r="Y32" i="2"/>
  <c r="Y22" i="2"/>
  <c r="Y49" i="2"/>
  <c r="Y37" i="2"/>
  <c r="Y45" i="2"/>
  <c r="Y66" i="2"/>
  <c r="Y61" i="2"/>
  <c r="Y42" i="2"/>
  <c r="Y14" i="2"/>
  <c r="Y46" i="2"/>
  <c r="Y65" i="2"/>
  <c r="Y26" i="2"/>
  <c r="Y29" i="2"/>
  <c r="N34" i="2"/>
  <c r="Z34" i="2" s="1"/>
  <c r="N41" i="2"/>
  <c r="Z41" i="2" s="1"/>
  <c r="N23" i="2"/>
  <c r="Z23" i="2" s="1"/>
  <c r="O13" i="2"/>
  <c r="N3" i="2"/>
  <c r="Z3" i="2" s="1"/>
  <c r="O56" i="2"/>
  <c r="N40" i="2"/>
  <c r="Z40" i="2" s="1"/>
  <c r="O16" i="2"/>
  <c r="N53" i="2"/>
  <c r="Z53" i="2" s="1"/>
  <c r="O62" i="2"/>
  <c r="N55" i="2"/>
  <c r="Z55" i="2" s="1"/>
  <c r="O30" i="2"/>
  <c r="N39" i="2"/>
  <c r="Z39" i="2" s="1"/>
  <c r="O11" i="2"/>
  <c r="N38" i="2"/>
  <c r="Z38" i="2" s="1"/>
  <c r="O2" i="2"/>
  <c r="N67" i="2"/>
  <c r="Z67" i="2" s="1"/>
  <c r="O9" i="2"/>
  <c r="O23" i="2"/>
  <c r="O40" i="2"/>
  <c r="O5" i="2"/>
  <c r="Y13" i="2"/>
  <c r="N15" i="2"/>
  <c r="Z15" i="2" s="1"/>
  <c r="O18" i="2"/>
  <c r="Y56" i="2"/>
  <c r="N27" i="2"/>
  <c r="Z27" i="2" s="1"/>
  <c r="O57" i="2"/>
  <c r="Y16" i="2"/>
  <c r="N48" i="2"/>
  <c r="Z48" i="2" s="1"/>
  <c r="O14" i="2"/>
  <c r="Y62" i="2"/>
  <c r="N22" i="2"/>
  <c r="Z22" i="2" s="1"/>
  <c r="O63" i="2"/>
  <c r="Y30" i="2"/>
  <c r="N17" i="2"/>
  <c r="O65" i="2"/>
  <c r="Y11" i="2"/>
  <c r="N33" i="2"/>
  <c r="Z33" i="2" s="1"/>
  <c r="O32" i="2"/>
  <c r="O29" i="2"/>
  <c r="Y9" i="2"/>
  <c r="O3" i="2"/>
  <c r="O53" i="2"/>
  <c r="O55" i="2"/>
  <c r="O38" i="2"/>
  <c r="O67" i="2"/>
  <c r="N49" i="2"/>
  <c r="Z49" i="2" s="1"/>
  <c r="W51" i="2"/>
  <c r="N52" i="2"/>
  <c r="Z52" i="2" s="1"/>
  <c r="W8" i="2"/>
  <c r="Y8" i="2" s="1"/>
  <c r="N37" i="2"/>
  <c r="Z37" i="2" s="1"/>
  <c r="W24" i="2"/>
  <c r="O48" i="2"/>
  <c r="N4" i="2"/>
  <c r="Z4" i="2" s="1"/>
  <c r="W20" i="2"/>
  <c r="O22" i="2"/>
  <c r="N45" i="2"/>
  <c r="Z45" i="2" s="1"/>
  <c r="W34" i="2"/>
  <c r="Y34" i="2" s="1"/>
  <c r="O17" i="2"/>
  <c r="Y39" i="2"/>
  <c r="N64" i="2"/>
  <c r="Z64" i="2" s="1"/>
  <c r="W41" i="2"/>
  <c r="Y41" i="2" s="1"/>
  <c r="N66" i="2"/>
  <c r="Z66" i="2" s="1"/>
  <c r="W12" i="2"/>
  <c r="Y12" i="2" s="1"/>
  <c r="N25" i="2"/>
  <c r="Z25" i="2" s="1"/>
  <c r="W44" i="2"/>
  <c r="Y44" i="2" s="1"/>
  <c r="N12" i="2"/>
  <c r="Z12" i="2" s="1"/>
  <c r="N44" i="2"/>
  <c r="Z44" i="2" s="1"/>
  <c r="O7" i="2"/>
  <c r="Y35" i="2"/>
  <c r="O59" i="2"/>
  <c r="N59" i="2"/>
  <c r="Z59" i="2" s="1"/>
  <c r="Y31" i="2"/>
  <c r="Y59" i="2"/>
  <c r="Y47" i="2"/>
  <c r="Y7" i="2"/>
  <c r="N47" i="2"/>
  <c r="Z47" i="2" s="1"/>
  <c r="N35" i="2"/>
  <c r="Z35" i="2" s="1"/>
  <c r="O35" i="2"/>
  <c r="N31" i="2"/>
  <c r="Z31" i="2" s="1"/>
  <c r="N7" i="2"/>
  <c r="Z7" i="2" s="1"/>
  <c r="Z87" i="3"/>
  <c r="Z85" i="3"/>
  <c r="Z79" i="3"/>
  <c r="P80" i="3"/>
  <c r="O85" i="3"/>
  <c r="X88" i="3"/>
  <c r="Z88" i="3" s="1"/>
  <c r="P83" i="3"/>
  <c r="P81" i="3"/>
  <c r="V80" i="3"/>
  <c r="O84" i="3"/>
  <c r="P78" i="3"/>
  <c r="V83" i="3"/>
  <c r="P84" i="3"/>
  <c r="O88" i="3"/>
  <c r="X77" i="3"/>
  <c r="Z77" i="3" s="1"/>
  <c r="O87" i="3"/>
  <c r="X80" i="3"/>
  <c r="P88" i="3"/>
  <c r="X83" i="3"/>
  <c r="O77" i="3"/>
  <c r="Z63" i="3"/>
  <c r="Z30" i="3"/>
  <c r="Z17" i="3"/>
  <c r="Z62" i="3"/>
  <c r="Z13" i="3"/>
  <c r="Z37" i="3"/>
  <c r="Z46" i="3"/>
  <c r="Z7" i="3"/>
  <c r="Z69" i="3"/>
  <c r="Z53" i="3"/>
  <c r="Z25" i="3"/>
  <c r="P63" i="3"/>
  <c r="O40" i="3"/>
  <c r="O8" i="3"/>
  <c r="V5" i="3"/>
  <c r="P60" i="3"/>
  <c r="O7" i="3"/>
  <c r="P43" i="3"/>
  <c r="O46" i="3"/>
  <c r="X18" i="3"/>
  <c r="P10" i="3"/>
  <c r="O13" i="3"/>
  <c r="X64" i="3"/>
  <c r="Z64" i="3" s="1"/>
  <c r="P27" i="3"/>
  <c r="O30" i="3"/>
  <c r="X66" i="3"/>
  <c r="Z66" i="3" s="1"/>
  <c r="P47" i="3"/>
  <c r="O2" i="3"/>
  <c r="X5" i="3"/>
  <c r="P32" i="3"/>
  <c r="O69" i="3"/>
  <c r="X21" i="3"/>
  <c r="Z21" i="3" s="1"/>
  <c r="P9" i="3"/>
  <c r="O37" i="3"/>
  <c r="X50" i="3"/>
  <c r="P35" i="3"/>
  <c r="O3" i="3"/>
  <c r="X14" i="3"/>
  <c r="P16" i="3"/>
  <c r="O23" i="3"/>
  <c r="X74" i="3"/>
  <c r="Z74" i="3" s="1"/>
  <c r="P59" i="3"/>
  <c r="O6" i="3"/>
  <c r="O39" i="3"/>
  <c r="V10" i="3"/>
  <c r="Z10" i="3" s="1"/>
  <c r="O31" i="3"/>
  <c r="X65" i="3"/>
  <c r="Z65" i="3" s="1"/>
  <c r="O22" i="3"/>
  <c r="X54" i="3"/>
  <c r="Z54" i="3" s="1"/>
  <c r="V32" i="3"/>
  <c r="Z32" i="3" s="1"/>
  <c r="V9" i="3"/>
  <c r="Z9" i="3" s="1"/>
  <c r="O71" i="3"/>
  <c r="X11" i="3"/>
  <c r="V35" i="3"/>
  <c r="Z35" i="3" s="1"/>
  <c r="O58" i="3"/>
  <c r="X44" i="3"/>
  <c r="Z44" i="3" s="1"/>
  <c r="V16" i="3"/>
  <c r="Z16" i="3" s="1"/>
  <c r="O29" i="3"/>
  <c r="X49" i="3"/>
  <c r="V59" i="3"/>
  <c r="Z59" i="3" s="1"/>
  <c r="V60" i="3"/>
  <c r="Z60" i="3" s="1"/>
  <c r="X48" i="3"/>
  <c r="Z48" i="3" s="1"/>
  <c r="V43" i="3"/>
  <c r="Z43" i="3" s="1"/>
  <c r="X12" i="3"/>
  <c r="O20" i="3"/>
  <c r="V27" i="3"/>
  <c r="Z27" i="3" s="1"/>
  <c r="V47" i="3"/>
  <c r="Z47" i="3" s="1"/>
  <c r="O68" i="3"/>
  <c r="X24" i="3"/>
  <c r="Z24" i="3" s="1"/>
  <c r="P6" i="3"/>
  <c r="X26" i="3"/>
  <c r="P39" i="3"/>
  <c r="O18" i="3"/>
  <c r="X45" i="3"/>
  <c r="P20" i="3"/>
  <c r="O64" i="3"/>
  <c r="X40" i="3"/>
  <c r="Z40" i="3" s="1"/>
  <c r="P31" i="3"/>
  <c r="O66" i="3"/>
  <c r="X8" i="3"/>
  <c r="P22" i="3"/>
  <c r="O5" i="3"/>
  <c r="X67" i="3"/>
  <c r="P68" i="3"/>
  <c r="O21" i="3"/>
  <c r="X70" i="3"/>
  <c r="Z70" i="3" s="1"/>
  <c r="P71" i="3"/>
  <c r="O50" i="3"/>
  <c r="P58" i="3"/>
  <c r="O14" i="3"/>
  <c r="X36" i="3"/>
  <c r="P29" i="3"/>
  <c r="O74" i="3"/>
  <c r="X15" i="3"/>
  <c r="P18" i="3"/>
  <c r="P64" i="3"/>
  <c r="P66" i="3"/>
  <c r="P21" i="3"/>
  <c r="P50" i="3"/>
  <c r="P14" i="3"/>
  <c r="P74" i="3"/>
  <c r="O65" i="3"/>
  <c r="O54" i="3"/>
  <c r="O24" i="3"/>
  <c r="O11" i="3"/>
  <c r="O44" i="3"/>
  <c r="O49" i="3"/>
  <c r="O12" i="3"/>
  <c r="O26" i="3"/>
  <c r="P12" i="3"/>
  <c r="O67" i="3"/>
  <c r="O72" i="3"/>
  <c r="O36" i="3"/>
  <c r="O15" i="3"/>
  <c r="O48" i="3"/>
  <c r="O45" i="3"/>
  <c r="O70" i="3"/>
  <c r="O28" i="3"/>
  <c r="P28" i="3"/>
  <c r="V7" i="4"/>
  <c r="V39" i="4"/>
  <c r="V8" i="4"/>
  <c r="V41" i="4"/>
  <c r="V5" i="4"/>
  <c r="V20" i="4"/>
  <c r="V24" i="4"/>
  <c r="V4" i="4"/>
  <c r="V49" i="4"/>
  <c r="V14" i="4"/>
  <c r="V30" i="4"/>
  <c r="V17" i="4"/>
  <c r="T36" i="4"/>
  <c r="V36" i="4" s="1"/>
  <c r="T23" i="4"/>
  <c r="V23" i="4" s="1"/>
  <c r="T9" i="4"/>
  <c r="V9" i="4" s="1"/>
  <c r="M39" i="4"/>
  <c r="T13" i="4"/>
  <c r="V13" i="4" s="1"/>
  <c r="M28" i="4"/>
  <c r="T34" i="4"/>
  <c r="V34" i="4" s="1"/>
  <c r="T42" i="4"/>
  <c r="V42" i="4" s="1"/>
  <c r="M2" i="4"/>
  <c r="T10" i="4"/>
  <c r="V10" i="4" s="1"/>
  <c r="M3" i="4"/>
  <c r="T43" i="4"/>
  <c r="V43" i="4" s="1"/>
  <c r="T18" i="4"/>
  <c r="V18" i="4" s="1"/>
  <c r="T19" i="4"/>
  <c r="V19" i="4" s="1"/>
  <c r="T46" i="4"/>
  <c r="V46" i="4" s="1"/>
  <c r="T51" i="4"/>
  <c r="V51" i="4" s="1"/>
  <c r="L36" i="4"/>
  <c r="W36" i="4" s="1"/>
  <c r="L23" i="4"/>
  <c r="W23" i="4" s="1"/>
  <c r="L9" i="4"/>
  <c r="W9" i="4" s="1"/>
  <c r="L13" i="4"/>
  <c r="W13" i="4" s="1"/>
  <c r="L34" i="4"/>
  <c r="W34" i="4" s="1"/>
  <c r="L42" i="4"/>
  <c r="W42" i="4" s="1"/>
  <c r="L10" i="4"/>
  <c r="W10" i="4" s="1"/>
  <c r="L43" i="4"/>
  <c r="W43" i="4" s="1"/>
  <c r="L18" i="4"/>
  <c r="W18" i="4" s="1"/>
  <c r="L19" i="4"/>
  <c r="W19" i="4" s="1"/>
  <c r="L46" i="4"/>
  <c r="W46" i="4" s="1"/>
  <c r="L51" i="4"/>
  <c r="W51" i="4" s="1"/>
  <c r="V15" i="4"/>
  <c r="V35" i="4"/>
  <c r="L22" i="4"/>
  <c r="W22" i="4" s="1"/>
  <c r="V22" i="4"/>
  <c r="O6" i="5"/>
  <c r="N6" i="5"/>
  <c r="Y6" i="5" s="1"/>
  <c r="X4" i="5"/>
  <c r="X2" i="5"/>
  <c r="X6" i="5"/>
  <c r="Z36" i="3" l="1"/>
  <c r="Z49" i="3"/>
  <c r="Z19" i="3"/>
  <c r="Z14" i="3"/>
  <c r="Z5" i="3"/>
  <c r="Z50" i="3"/>
  <c r="Z12" i="3"/>
  <c r="Z15" i="3"/>
  <c r="Z11" i="3"/>
  <c r="Z18" i="3"/>
  <c r="Z83" i="3"/>
  <c r="Z80" i="3"/>
  <c r="Z67" i="3"/>
  <c r="Y51" i="2"/>
  <c r="Z8" i="3"/>
  <c r="Z45" i="3"/>
  <c r="Z26" i="3"/>
  <c r="Y24" i="2"/>
  <c r="Y73" i="2"/>
  <c r="Y20" i="2"/>
</calcChain>
</file>

<file path=xl/sharedStrings.xml><?xml version="1.0" encoding="utf-8"?>
<sst xmlns="http://schemas.openxmlformats.org/spreadsheetml/2006/main" count="1338" uniqueCount="583">
  <si>
    <t>Степан</t>
  </si>
  <si>
    <t>Дмитриевич</t>
  </si>
  <si>
    <t>Surname</t>
  </si>
  <si>
    <t>Name</t>
  </si>
  <si>
    <t>Pname</t>
  </si>
  <si>
    <t>Алёна</t>
  </si>
  <si>
    <t>Игоревна</t>
  </si>
  <si>
    <t>Викторович</t>
  </si>
  <si>
    <t>Иван</t>
  </si>
  <si>
    <t>Алексеевич</t>
  </si>
  <si>
    <t>Андрей</t>
  </si>
  <si>
    <t>Олегович</t>
  </si>
  <si>
    <t>Павлович</t>
  </si>
  <si>
    <t>Мария</t>
  </si>
  <si>
    <t>Максимовна</t>
  </si>
  <si>
    <t>Софья</t>
  </si>
  <si>
    <t>Андреевна</t>
  </si>
  <si>
    <t>Сергеевич</t>
  </si>
  <si>
    <t>Владимир</t>
  </si>
  <si>
    <t>Александровна</t>
  </si>
  <si>
    <t>Денисович</t>
  </si>
  <si>
    <t>Михайлович</t>
  </si>
  <si>
    <t>Богдан</t>
  </si>
  <si>
    <t>Александрович</t>
  </si>
  <si>
    <t>Илья</t>
  </si>
  <si>
    <t>Максим</t>
  </si>
  <si>
    <t>Елизавета</t>
  </si>
  <si>
    <t>Витальевна</t>
  </si>
  <si>
    <t>Алиса</t>
  </si>
  <si>
    <t>Владимировна</t>
  </si>
  <si>
    <t>Валерия</t>
  </si>
  <si>
    <t>Александр</t>
  </si>
  <si>
    <t>Егор</t>
  </si>
  <si>
    <t>Игоревич</t>
  </si>
  <si>
    <t>Виктория</t>
  </si>
  <si>
    <t>Никита</t>
  </si>
  <si>
    <t>Михаил</t>
  </si>
  <si>
    <t>Васильевич</t>
  </si>
  <si>
    <t>Дарья</t>
  </si>
  <si>
    <t>Сергеевна</t>
  </si>
  <si>
    <t>Александра</t>
  </si>
  <si>
    <t>Даниил</t>
  </si>
  <si>
    <t>Анна</t>
  </si>
  <si>
    <t>Алексеевна</t>
  </si>
  <si>
    <t>Андреевич</t>
  </si>
  <si>
    <t>Алексей</t>
  </si>
  <si>
    <t>Михайловна</t>
  </si>
  <si>
    <t>Евгеньевич</t>
  </si>
  <si>
    <t>Павел</t>
  </si>
  <si>
    <t>Юрьевич</t>
  </si>
  <si>
    <t>Ярослав</t>
  </si>
  <si>
    <t>Иванович</t>
  </si>
  <si>
    <t>Глеб</t>
  </si>
  <si>
    <t>Ольга</t>
  </si>
  <si>
    <t>Ивановна</t>
  </si>
  <si>
    <t>Екатерина</t>
  </si>
  <si>
    <t>Матвей</t>
  </si>
  <si>
    <t>Анастасия</t>
  </si>
  <si>
    <t>Дмитриевна</t>
  </si>
  <si>
    <t>Георгий</t>
  </si>
  <si>
    <t>София</t>
  </si>
  <si>
    <t>Владимирович</t>
  </si>
  <si>
    <t>Артём</t>
  </si>
  <si>
    <t>Тимофей</t>
  </si>
  <si>
    <t>Ксения</t>
  </si>
  <si>
    <t>Константинович</t>
  </si>
  <si>
    <t>Данила</t>
  </si>
  <si>
    <t>Максимович</t>
  </si>
  <si>
    <t>Елена</t>
  </si>
  <si>
    <t>Николаевич</t>
  </si>
  <si>
    <t>Владиславович</t>
  </si>
  <si>
    <t>Кирилл</t>
  </si>
  <si>
    <t>Вячеславович</t>
  </si>
  <si>
    <t>Валерьевич</t>
  </si>
  <si>
    <t>Дмитрий</t>
  </si>
  <si>
    <t>Арсений</t>
  </si>
  <si>
    <t>Вадимович</t>
  </si>
  <si>
    <t>Евгеньевна</t>
  </si>
  <si>
    <t>Космакова</t>
  </si>
  <si>
    <t>Милана</t>
  </si>
  <si>
    <t>Арина</t>
  </si>
  <si>
    <t>Смирнов</t>
  </si>
  <si>
    <t>Тимур</t>
  </si>
  <si>
    <t>Григорий</t>
  </si>
  <si>
    <t>Юрьевна</t>
  </si>
  <si>
    <t>Игорь</t>
  </si>
  <si>
    <t>Денисовна</t>
  </si>
  <si>
    <t>Сидоренко</t>
  </si>
  <si>
    <t>Марина</t>
  </si>
  <si>
    <t>Николаевна</t>
  </si>
  <si>
    <t>Елисей</t>
  </si>
  <si>
    <t>Артемий</t>
  </si>
  <si>
    <t>Класс</t>
  </si>
  <si>
    <t>Ильинична</t>
  </si>
  <si>
    <t>Чернышева</t>
  </si>
  <si>
    <t>Королев</t>
  </si>
  <si>
    <t>Варвара</t>
  </si>
  <si>
    <t>Николай</t>
  </si>
  <si>
    <t>Лев</t>
  </si>
  <si>
    <t>Григорьев</t>
  </si>
  <si>
    <t>Денис</t>
  </si>
  <si>
    <t>Святослав</t>
  </si>
  <si>
    <t>Валентинович</t>
  </si>
  <si>
    <t>Курьян</t>
  </si>
  <si>
    <t>Тихон</t>
  </si>
  <si>
    <t>Герман</t>
  </si>
  <si>
    <t>Литвинова</t>
  </si>
  <si>
    <t>Анфиса</t>
  </si>
  <si>
    <t>Вадимовна</t>
  </si>
  <si>
    <t>Дарина</t>
  </si>
  <si>
    <t>Станиславович</t>
  </si>
  <si>
    <t>Ярослава</t>
  </si>
  <si>
    <t>Алена</t>
  </si>
  <si>
    <t>Константин</t>
  </si>
  <si>
    <t>Кузнецова</t>
  </si>
  <si>
    <t>Викторовна</t>
  </si>
  <si>
    <t>Мефодий</t>
  </si>
  <si>
    <t>Клишев</t>
  </si>
  <si>
    <t>Леонид</t>
  </si>
  <si>
    <t>Юрий</t>
  </si>
  <si>
    <t>Ульяна</t>
  </si>
  <si>
    <t>Гончаренко</t>
  </si>
  <si>
    <t>Джаноева</t>
  </si>
  <si>
    <t>Арсеновна</t>
  </si>
  <si>
    <t>Зелёная</t>
  </si>
  <si>
    <t>Светлана</t>
  </si>
  <si>
    <t>Тимофеев</t>
  </si>
  <si>
    <t>Дыма</t>
  </si>
  <si>
    <t>Ананьев</t>
  </si>
  <si>
    <t>Гагин</t>
  </si>
  <si>
    <t>Любовь</t>
  </si>
  <si>
    <t>Ульянова</t>
  </si>
  <si>
    <t>Курин</t>
  </si>
  <si>
    <t>Кирьянова</t>
  </si>
  <si>
    <t>Василиса</t>
  </si>
  <si>
    <t>Акмалходжаев</t>
  </si>
  <si>
    <t>Рустам</t>
  </si>
  <si>
    <t>Акмалович</t>
  </si>
  <si>
    <t>Соловьева</t>
  </si>
  <si>
    <t>Гуменюк</t>
  </si>
  <si>
    <t>Татарский</t>
  </si>
  <si>
    <t>Альбертович</t>
  </si>
  <si>
    <t>Романова</t>
  </si>
  <si>
    <t>Макарова</t>
  </si>
  <si>
    <t>Мирослава</t>
  </si>
  <si>
    <t>Майоров</t>
  </si>
  <si>
    <t>Валерьевна</t>
  </si>
  <si>
    <t>Матюшин</t>
  </si>
  <si>
    <t>Филимонов</t>
  </si>
  <si>
    <t>Спивакова</t>
  </si>
  <si>
    <t>Дмитриев</t>
  </si>
  <si>
    <t>Несмачных</t>
  </si>
  <si>
    <t>Верещагина</t>
  </si>
  <si>
    <t>Хинчагов</t>
  </si>
  <si>
    <t>Артемович</t>
  </si>
  <si>
    <t>Кханьяри Айана Амировна</t>
  </si>
  <si>
    <t>Соболь</t>
  </si>
  <si>
    <t>Антонина</t>
  </si>
  <si>
    <t>Полина</t>
  </si>
  <si>
    <t>Пыпин</t>
  </si>
  <si>
    <t>Пиндык</t>
  </si>
  <si>
    <t>Анчуков</t>
  </si>
  <si>
    <t>Каласов</t>
  </si>
  <si>
    <t>Назар</t>
  </si>
  <si>
    <t>Магомедтагирович</t>
  </si>
  <si>
    <t>Нерсесян</t>
  </si>
  <si>
    <t>Ричард</t>
  </si>
  <si>
    <t>Иванов</t>
  </si>
  <si>
    <t>Егоров</t>
  </si>
  <si>
    <t>Евгения</t>
  </si>
  <si>
    <t>Григорьевна</t>
  </si>
  <si>
    <t>Антоновна</t>
  </si>
  <si>
    <t>Борисовна</t>
  </si>
  <si>
    <t>Сарычева</t>
  </si>
  <si>
    <t>ДЕЕВА АНАСТАСИЯ ИВАНОВНА</t>
  </si>
  <si>
    <t>ВОРОШИЛОВ  АЛЕКСАНДР ЮРЬЕВИЧ</t>
  </si>
  <si>
    <t>Петров</t>
  </si>
  <si>
    <t>Никитична</t>
  </si>
  <si>
    <t>Минеева</t>
  </si>
  <si>
    <t>Поручиди</t>
  </si>
  <si>
    <t>ТУМАНОВ АЛЕКСАНДР ИГОРЕВИЧ</t>
  </si>
  <si>
    <t>РЕЗУНКОВА АГНЕССА АЛИШЕРОВНА</t>
  </si>
  <si>
    <t>МАЙГУР ЭМИЛИЯ ЮРЬЕВНА</t>
  </si>
  <si>
    <t>ТУМАНОВ МАКСИМ ИГОРЕВИЧ</t>
  </si>
  <si>
    <t>Долгушин Степан Геннадьевич</t>
  </si>
  <si>
    <t>Маркитантова Вероника Сергеевна</t>
  </si>
  <si>
    <t>Махов Федор Дмитриевич</t>
  </si>
  <si>
    <t>Мусарская ДАРЬЯ СЕРГЕЕВНА</t>
  </si>
  <si>
    <t>Пименова Дарья Олеговна</t>
  </si>
  <si>
    <t>Второв</t>
  </si>
  <si>
    <t>Борисович</t>
  </si>
  <si>
    <t>Юдина</t>
  </si>
  <si>
    <t>Нажимова</t>
  </si>
  <si>
    <t>Клепец</t>
  </si>
  <si>
    <t>Демьян</t>
  </si>
  <si>
    <t>Oleinik</t>
  </si>
  <si>
    <t>Viktor</t>
  </si>
  <si>
    <t>Фролова</t>
  </si>
  <si>
    <t>Давыдов</t>
  </si>
  <si>
    <t>Василий</t>
  </si>
  <si>
    <t>Колос</t>
  </si>
  <si>
    <t>Ирина</t>
  </si>
  <si>
    <t>Скороходова</t>
  </si>
  <si>
    <t>Ивкина</t>
  </si>
  <si>
    <t>Степанова</t>
  </si>
  <si>
    <t>Олеговна</t>
  </si>
  <si>
    <t>Панов</t>
  </si>
  <si>
    <t>Тихонов</t>
  </si>
  <si>
    <t>Казаков</t>
  </si>
  <si>
    <t>Химич</t>
  </si>
  <si>
    <t>Павличенко</t>
  </si>
  <si>
    <t>соколов</t>
  </si>
  <si>
    <t>никита</t>
  </si>
  <si>
    <t>Филиппов</t>
  </si>
  <si>
    <t>Фирсов</t>
  </si>
  <si>
    <t>Бобров</t>
  </si>
  <si>
    <t>Газизянов</t>
  </si>
  <si>
    <t>Лобанова</t>
  </si>
  <si>
    <t>Сторожев</t>
  </si>
  <si>
    <t>Табала</t>
  </si>
  <si>
    <t>Федотов</t>
  </si>
  <si>
    <t>Роман</t>
  </si>
  <si>
    <t>Левичева</t>
  </si>
  <si>
    <t>Марья</t>
  </si>
  <si>
    <t>Потапов</t>
  </si>
  <si>
    <t>Касаева</t>
  </si>
  <si>
    <t>Полосухина</t>
  </si>
  <si>
    <t>Холостова</t>
  </si>
  <si>
    <t>Алеся</t>
  </si>
  <si>
    <t>Акинин</t>
  </si>
  <si>
    <t>Махмутов</t>
  </si>
  <si>
    <t>Шамиль</t>
  </si>
  <si>
    <t>Желябина</t>
  </si>
  <si>
    <t>Зулькарняев</t>
  </si>
  <si>
    <t>Рамиль</t>
  </si>
  <si>
    <t>Рушанович</t>
  </si>
  <si>
    <t>Ратмир</t>
  </si>
  <si>
    <t>Карпенцев</t>
  </si>
  <si>
    <t>Касиненко</t>
  </si>
  <si>
    <t>Алисия</t>
  </si>
  <si>
    <t>Васильевна</t>
  </si>
  <si>
    <t>Акопов</t>
  </si>
  <si>
    <t>Лапенкова</t>
  </si>
  <si>
    <t>Храпова</t>
  </si>
  <si>
    <t>Вениаминовна</t>
  </si>
  <si>
    <t>Перфильев</t>
  </si>
  <si>
    <t>Рябков</t>
  </si>
  <si>
    <t>Новиков</t>
  </si>
  <si>
    <t>Чекулаев</t>
  </si>
  <si>
    <t>Шаклеина</t>
  </si>
  <si>
    <t>Одиноков</t>
  </si>
  <si>
    <t>Бутов</t>
  </si>
  <si>
    <t>Дайырбекова</t>
  </si>
  <si>
    <t>Манасовна</t>
  </si>
  <si>
    <t>Камынин</t>
  </si>
  <si>
    <t>Колпакова</t>
  </si>
  <si>
    <t>Труль</t>
  </si>
  <si>
    <t>Альбертовна</t>
  </si>
  <si>
    <t>Бушуев</t>
  </si>
  <si>
    <t>Рожков</t>
  </si>
  <si>
    <t>Свистунова</t>
  </si>
  <si>
    <t>Яна</t>
  </si>
  <si>
    <t>Афонина</t>
  </si>
  <si>
    <t>Чернышев</t>
  </si>
  <si>
    <t>Кулепетов</t>
  </si>
  <si>
    <t>Провоторова</t>
  </si>
  <si>
    <t>Илона</t>
  </si>
  <si>
    <t>Шкаберина</t>
  </si>
  <si>
    <t>Акимова</t>
  </si>
  <si>
    <t>Ронжина</t>
  </si>
  <si>
    <t>Семёнов</t>
  </si>
  <si>
    <t>Богданович</t>
  </si>
  <si>
    <t>Пелипенко</t>
  </si>
  <si>
    <t>Кляйн</t>
  </si>
  <si>
    <t>Торопин</t>
  </si>
  <si>
    <t>Пяткова</t>
  </si>
  <si>
    <t>Лиза</t>
  </si>
  <si>
    <t>Лысенко</t>
  </si>
  <si>
    <t>Линденбаум</t>
  </si>
  <si>
    <t>Шамрай</t>
  </si>
  <si>
    <t>Ткачев</t>
  </si>
  <si>
    <t>Юркова</t>
  </si>
  <si>
    <t>Прытова</t>
  </si>
  <si>
    <t>Лушпа</t>
  </si>
  <si>
    <t>Самойлова</t>
  </si>
  <si>
    <t>Романовна</t>
  </si>
  <si>
    <t>Гасратов</t>
  </si>
  <si>
    <t>Роберт</t>
  </si>
  <si>
    <t>Салащенко</t>
  </si>
  <si>
    <t>Канев</t>
  </si>
  <si>
    <t>Криницын</t>
  </si>
  <si>
    <t>Митюшин</t>
  </si>
  <si>
    <t>Мошков</t>
  </si>
  <si>
    <t>Рязанцева</t>
  </si>
  <si>
    <t>Рисков</t>
  </si>
  <si>
    <t>Георгиевич</t>
  </si>
  <si>
    <t>Кошик</t>
  </si>
  <si>
    <t>Саратовский</t>
  </si>
  <si>
    <t>Кострова</t>
  </si>
  <si>
    <t>Мурзин</t>
  </si>
  <si>
    <t>Сабиров</t>
  </si>
  <si>
    <t>Ильдарович</t>
  </si>
  <si>
    <t>Аленинская</t>
  </si>
  <si>
    <t>Диана</t>
  </si>
  <si>
    <t>Бельчиков</t>
  </si>
  <si>
    <t>Милан</t>
  </si>
  <si>
    <t>Рязанцев</t>
  </si>
  <si>
    <t>Волгин</t>
  </si>
  <si>
    <t>Эдуардович</t>
  </si>
  <si>
    <t>Вяргизова</t>
  </si>
  <si>
    <t>Игнатова</t>
  </si>
  <si>
    <t>Игнатьев</t>
  </si>
  <si>
    <t>Гришин</t>
  </si>
  <si>
    <t>Кудашева</t>
  </si>
  <si>
    <t>Тюпаева</t>
  </si>
  <si>
    <t>Любушкина</t>
  </si>
  <si>
    <t>Сафаргалина</t>
  </si>
  <si>
    <t>Рената</t>
  </si>
  <si>
    <t>Алмазовна</t>
  </si>
  <si>
    <t>Власов</t>
  </si>
  <si>
    <t>Харлап</t>
  </si>
  <si>
    <t>Ловякина</t>
  </si>
  <si>
    <t>Юрченко</t>
  </si>
  <si>
    <t>Боругулова</t>
  </si>
  <si>
    <t>Щелокова</t>
  </si>
  <si>
    <t>Костомарова</t>
  </si>
  <si>
    <t>Нурмухаметов</t>
  </si>
  <si>
    <t>Алим</t>
  </si>
  <si>
    <t>Линарович</t>
  </si>
  <si>
    <t>Александрова</t>
  </si>
  <si>
    <t>Андреева</t>
  </si>
  <si>
    <t>Синцова</t>
  </si>
  <si>
    <t>Харитонов</t>
  </si>
  <si>
    <t>Ларина</t>
  </si>
  <si>
    <t>Эльдаровна</t>
  </si>
  <si>
    <t>Ковалева</t>
  </si>
  <si>
    <t>Хлонь</t>
  </si>
  <si>
    <t>Зеленский</t>
  </si>
  <si>
    <t>Юдаков</t>
  </si>
  <si>
    <t>Ярославович</t>
  </si>
  <si>
    <t>Лютыч</t>
  </si>
  <si>
    <t>Фёдор</t>
  </si>
  <si>
    <t>Хачатрян</t>
  </si>
  <si>
    <t>Арэн</t>
  </si>
  <si>
    <t>Артёмович</t>
  </si>
  <si>
    <t>Авсейко</t>
  </si>
  <si>
    <t>Агния</t>
  </si>
  <si>
    <t>Альберт</t>
  </si>
  <si>
    <t>Лапина</t>
  </si>
  <si>
    <t>Артëмовна</t>
  </si>
  <si>
    <t>Егорова</t>
  </si>
  <si>
    <t>Руслановна</t>
  </si>
  <si>
    <t>Гараев</t>
  </si>
  <si>
    <t>Айдар</t>
  </si>
  <si>
    <t>Русланович</t>
  </si>
  <si>
    <t>Куприянов</t>
  </si>
  <si>
    <t>Зиганшин</t>
  </si>
  <si>
    <t>Буза</t>
  </si>
  <si>
    <t>Валентиновна</t>
  </si>
  <si>
    <t>Веденкина</t>
  </si>
  <si>
    <t>Туманов</t>
  </si>
  <si>
    <t>Витальевич</t>
  </si>
  <si>
    <t>Чорнобай</t>
  </si>
  <si>
    <t>Симонов</t>
  </si>
  <si>
    <t>Тетерлев</t>
  </si>
  <si>
    <t>Зайцев</t>
  </si>
  <si>
    <t>Носков</t>
  </si>
  <si>
    <t>Адыкова</t>
  </si>
  <si>
    <t>Алтана</t>
  </si>
  <si>
    <t>Мергеновна</t>
  </si>
  <si>
    <t>Тарасевич</t>
  </si>
  <si>
    <t>Тютиков</t>
  </si>
  <si>
    <t>Рейда</t>
  </si>
  <si>
    <t>Бунегин</t>
  </si>
  <si>
    <t>Жмурина</t>
  </si>
  <si>
    <t>Львов</t>
  </si>
  <si>
    <t>Марк</t>
  </si>
  <si>
    <t>Мисливец</t>
  </si>
  <si>
    <t>Туровцев</t>
  </si>
  <si>
    <t>Шелякин</t>
  </si>
  <si>
    <t>Сергей</t>
  </si>
  <si>
    <t>Ганчук</t>
  </si>
  <si>
    <t>Мещеряков</t>
  </si>
  <si>
    <t>Фёдорович</t>
  </si>
  <si>
    <t>Риве</t>
  </si>
  <si>
    <t>Адриановна</t>
  </si>
  <si>
    <t>Четырев</t>
  </si>
  <si>
    <t>Лединева</t>
  </si>
  <si>
    <t>Кузин</t>
  </si>
  <si>
    <t>Криворотов</t>
  </si>
  <si>
    <t>Брюхно</t>
  </si>
  <si>
    <t>Санникова</t>
  </si>
  <si>
    <t>Геннадьевна</t>
  </si>
  <si>
    <t>Новикова</t>
  </si>
  <si>
    <t>Яковлев</t>
  </si>
  <si>
    <t>Матвеев</t>
  </si>
  <si>
    <t>Хегай</t>
  </si>
  <si>
    <t>Савченков</t>
  </si>
  <si>
    <t>Климчук</t>
  </si>
  <si>
    <t>Полякова</t>
  </si>
  <si>
    <t>Нинэль</t>
  </si>
  <si>
    <t>Шарыпова</t>
  </si>
  <si>
    <t>Цагикян</t>
  </si>
  <si>
    <t>Самвел</t>
  </si>
  <si>
    <t>Каренович</t>
  </si>
  <si>
    <t>Оленченко</t>
  </si>
  <si>
    <t>Васин</t>
  </si>
  <si>
    <t>Валиахметова</t>
  </si>
  <si>
    <t>Тимуровна</t>
  </si>
  <si>
    <t>Якушкина</t>
  </si>
  <si>
    <t>Обидина</t>
  </si>
  <si>
    <t>Брайцара</t>
  </si>
  <si>
    <t>Данилевич</t>
  </si>
  <si>
    <t>Тюрина</t>
  </si>
  <si>
    <t>Вячеславовна</t>
  </si>
  <si>
    <t>Ковалевская</t>
  </si>
  <si>
    <t>Петрова</t>
  </si>
  <si>
    <t>Черняев</t>
  </si>
  <si>
    <t>Столпник</t>
  </si>
  <si>
    <t>Румянцев</t>
  </si>
  <si>
    <t>Гладкова</t>
  </si>
  <si>
    <t>Кирейков</t>
  </si>
  <si>
    <t>Холодов</t>
  </si>
  <si>
    <t>Тараненко</t>
  </si>
  <si>
    <t>Евлампиева</t>
  </si>
  <si>
    <t>Ворошилов</t>
  </si>
  <si>
    <t>Колкарёва</t>
  </si>
  <si>
    <t>Даяна</t>
  </si>
  <si>
    <t>Фроленкова</t>
  </si>
  <si>
    <t>Федотова</t>
  </si>
  <si>
    <t>Шевченко</t>
  </si>
  <si>
    <t>Струкова</t>
  </si>
  <si>
    <t>Богданова</t>
  </si>
  <si>
    <t>Мазурова</t>
  </si>
  <si>
    <t>Ильина</t>
  </si>
  <si>
    <t>Гашникова Полина Владиславовна</t>
  </si>
  <si>
    <t>Жидких Дмитрий Викторович</t>
  </si>
  <si>
    <t>Колзунов Савелий Николаевич</t>
  </si>
  <si>
    <t>Ли Оливия Соновна</t>
  </si>
  <si>
    <t>Малинина Валентина Алексеевна</t>
  </si>
  <si>
    <t>Носихин Филипп Андреевич</t>
  </si>
  <si>
    <t>Панькова Анна Ильинична</t>
  </si>
  <si>
    <t>Пермяков Михаил Александрович</t>
  </si>
  <si>
    <t>ПЕТРОВА АЛИСА АЛЕКСАНДРОВНА</t>
  </si>
  <si>
    <t>Пилипенко Ульяна Алексеевна</t>
  </si>
  <si>
    <t>Прохорова Майя Дмитриевна</t>
  </si>
  <si>
    <t>САВИНА ТАМАРА ВАСИЛЬЕВНА</t>
  </si>
  <si>
    <t>Скрыбыкина Арина Руслановна</t>
  </si>
  <si>
    <t>Балашов Лев Максимович</t>
  </si>
  <si>
    <t>БЕРЛЯНД ИЛЬЯ ГЛЕБОВИЧ</t>
  </si>
  <si>
    <t>Дубровская Анна Ивановна</t>
  </si>
  <si>
    <t>Русаков Алексей Андреевич</t>
  </si>
  <si>
    <t>Рыжкова Виктория Сергеевна</t>
  </si>
  <si>
    <t>Сафонова Елизавета Павловна</t>
  </si>
  <si>
    <t>Сукайло Захар Ильич </t>
  </si>
  <si>
    <t>Сычев Ярослав Витальевич</t>
  </si>
  <si>
    <t>Тамилин Вадим Евгеньевич</t>
  </si>
  <si>
    <t>Балашова Софья Максимовна</t>
  </si>
  <si>
    <t>Букин Глеб Егорович</t>
  </si>
  <si>
    <t>Жидких Александр Викторович </t>
  </si>
  <si>
    <t>Захаренкова Екатерина Александровна</t>
  </si>
  <si>
    <t>Лыжин Александр Алексеевич</t>
  </si>
  <si>
    <t>МЕДВЕДЕВ АНТОН АНДРЕЕВИЧ</t>
  </si>
  <si>
    <t>Моглячева Софья Александровна</t>
  </si>
  <si>
    <t>Перков Дмитрий Артемович</t>
  </si>
  <si>
    <t>ПЕТРОВ ДЕНИС АЛЕКСАНДРОВИЧ</t>
  </si>
  <si>
    <t>Прохоров Михаил Дмитриевич</t>
  </si>
  <si>
    <t>Струтинский-Федоров Всеволод Витальевич</t>
  </si>
  <si>
    <t>Фабр Микаэль Маркус</t>
  </si>
  <si>
    <t>Хузятов Камиль Айратович</t>
  </si>
  <si>
    <t>Черенкова Кристина Вадимовна</t>
  </si>
  <si>
    <t>Чистяков Борис Антонович</t>
  </si>
  <si>
    <t>Брундасов Мирон Юрьевич</t>
  </si>
  <si>
    <t>Денцов Владимир Сергеевич</t>
  </si>
  <si>
    <t>Кириченко Егор Иванович</t>
  </si>
  <si>
    <t>Королёва Екатерина Дмитриевна</t>
  </si>
  <si>
    <t>МАЙГУР КИРА ЮРЬЕВНА</t>
  </si>
  <si>
    <t>Макаренко Михаил Андреевич</t>
  </si>
  <si>
    <t>Марков Николай Александрович</t>
  </si>
  <si>
    <t>ПОНОМАРЕВ АНДРЕЙ ПЕТРОВИЧ</t>
  </si>
  <si>
    <t>Цепа Злата Дмитриевна</t>
  </si>
  <si>
    <t>Широков Илья Владимирович</t>
  </si>
  <si>
    <t>Бойков Андрей Евгеньевич</t>
  </si>
  <si>
    <t>Георгиевская Валерия Валерьевна</t>
  </si>
  <si>
    <t>Гротова Евгения Александровна</t>
  </si>
  <si>
    <t>Костина Александра Сергеевна</t>
  </si>
  <si>
    <t>Митюшин Олег Игоревич</t>
  </si>
  <si>
    <t>Антонов Илья Сергеевич</t>
  </si>
  <si>
    <t>Бураков Алексей Сергеевич</t>
  </si>
  <si>
    <t>Демихов Глеб Игоревич</t>
  </si>
  <si>
    <t>Иванов Руслан Дмитриевич</t>
  </si>
  <si>
    <t>Казеева Аэлита Ильдаровна </t>
  </si>
  <si>
    <t>Костяшина Мария Александровна</t>
  </si>
  <si>
    <t>Мирошников Максим Сергеевич</t>
  </si>
  <si>
    <t>Порошков Андрей Максимович</t>
  </si>
  <si>
    <t>Черенков Владислав Вадимович</t>
  </si>
  <si>
    <t>Чудакова Мария Константиновна</t>
  </si>
  <si>
    <t>Атагазиев Марк Булатович </t>
  </si>
  <si>
    <t>Бугаев Григорий Александрович</t>
  </si>
  <si>
    <t>Габдрахманов Тимур Динарович</t>
  </si>
  <si>
    <t>Дечинова Диана Николаевна</t>
  </si>
  <si>
    <t>Капуркин Михаил Артемович</t>
  </si>
  <si>
    <t>Митина Екатерина Владимировна</t>
  </si>
  <si>
    <t>Пархоменко Андрей Сергеевич</t>
  </si>
  <si>
    <t>Устинов Елисей Андреевич</t>
  </si>
  <si>
    <t>Арестова Эвелина Ильинична</t>
  </si>
  <si>
    <t>Бабкова Мария Сергеевна</t>
  </si>
  <si>
    <t>Бохонович Елизавета Вячеславовна</t>
  </si>
  <si>
    <t>Дементьева Кира Юрьевна</t>
  </si>
  <si>
    <t>Жебрун Даниил Игоревич</t>
  </si>
  <si>
    <t xml:space="preserve">Кирейцев Игорь Александрович </t>
  </si>
  <si>
    <t>Синицына Елизавета Сергеевна</t>
  </si>
  <si>
    <t>ФИЛИППОВ ПАВЕЛ ВАДИМОВИЧ</t>
  </si>
  <si>
    <t>Миткеев Бата Эрдниевич</t>
  </si>
  <si>
    <t>Рогов Константин Дмитриевич</t>
  </si>
  <si>
    <t>Воробьёва Ирина Олеговна</t>
  </si>
  <si>
    <t>Дубровский Дмитрий Иванович</t>
  </si>
  <si>
    <t>Алиуллов Максим Андреевич</t>
  </si>
  <si>
    <t>Вяткин Фёдор Михайлович</t>
  </si>
  <si>
    <t>Макарова Дарья</t>
  </si>
  <si>
    <t>Чумаков Ярослав Данилович</t>
  </si>
  <si>
    <t>Шляпников Михаил Дмитриевич</t>
  </si>
  <si>
    <t>Бердышева Алена Максимовна</t>
  </si>
  <si>
    <t>Глиненко Роман Артемович</t>
  </si>
  <si>
    <t>Свирчевская Софья Денисовна</t>
  </si>
  <si>
    <t>Каратеев Петр Денисович</t>
  </si>
  <si>
    <t>Зиберт Тимофей Станиславович</t>
  </si>
  <si>
    <t>Музыченко Николай Кириллович</t>
  </si>
  <si>
    <t>Дудко Кирилл Дмитриевич</t>
  </si>
  <si>
    <t>Васильева Варвара Александровна</t>
  </si>
  <si>
    <t>Амеличева Дарья Станиславовна</t>
  </si>
  <si>
    <t>Нелюбов Иван Николаевич</t>
  </si>
  <si>
    <t>Завадский Илья Александрович</t>
  </si>
  <si>
    <t>Егоров Максим Александрович</t>
  </si>
  <si>
    <t>мат</t>
  </si>
  <si>
    <t>физ</t>
  </si>
  <si>
    <t>хим осн</t>
  </si>
  <si>
    <t>хим ЕГЭ</t>
  </si>
  <si>
    <t>хим макс</t>
  </si>
  <si>
    <t>био 1</t>
  </si>
  <si>
    <t>био 2</t>
  </si>
  <si>
    <t>био Земля</t>
  </si>
  <si>
    <t>био макс</t>
  </si>
  <si>
    <t>инф</t>
  </si>
  <si>
    <t>сумма</t>
  </si>
  <si>
    <t>счет</t>
  </si>
  <si>
    <t>англ</t>
  </si>
  <si>
    <t>геогр</t>
  </si>
  <si>
    <t>зач мат</t>
  </si>
  <si>
    <t>зач физ</t>
  </si>
  <si>
    <t>зач хим</t>
  </si>
  <si>
    <t>зач био</t>
  </si>
  <si>
    <t>зач инф</t>
  </si>
  <si>
    <t>зачетов</t>
  </si>
  <si>
    <t>сумма по 3 лучшим</t>
  </si>
  <si>
    <t>хим</t>
  </si>
  <si>
    <t>физ угл</t>
  </si>
  <si>
    <t>физ олим</t>
  </si>
  <si>
    <t>физ осн</t>
  </si>
  <si>
    <t>физ макс</t>
  </si>
  <si>
    <t>науки о Земле</t>
  </si>
  <si>
    <t>Яценко Ксения Владимировна</t>
  </si>
  <si>
    <t>Лихачева Анна Сергеевна</t>
  </si>
  <si>
    <t>Кизерова Алиса Сергеевна</t>
  </si>
  <si>
    <t>Легкодымова Ольга Павловна</t>
  </si>
  <si>
    <t>Агеева Анастасия Алексеевна</t>
  </si>
  <si>
    <t>Лепихов Александр Юрьевич</t>
  </si>
  <si>
    <t>Шокпарова Софья Сакановна</t>
  </si>
  <si>
    <t>&gt;45</t>
  </si>
  <si>
    <t>&gt;=35</t>
  </si>
  <si>
    <t>&gt;40</t>
  </si>
  <si>
    <t>&gt;=45</t>
  </si>
  <si>
    <t>&gt;=50</t>
  </si>
  <si>
    <t>отсрочка до 10.01</t>
  </si>
  <si>
    <t>отсрочка до 8 января</t>
  </si>
  <si>
    <t>&gt;46</t>
  </si>
  <si>
    <t>перевести на 2 семестр ЗШ</t>
  </si>
  <si>
    <t>льгота ДисК</t>
  </si>
  <si>
    <t>оплатить 2 семестр ДисК</t>
  </si>
  <si>
    <t>оплачено</t>
  </si>
  <si>
    <t>отчислить из ЗШ, возможно обучение на ДисК</t>
  </si>
  <si>
    <t>отчислить из ЗШ, льгота ДисК</t>
  </si>
  <si>
    <t>отчислить из ЗШ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</si>
</sst>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28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0"/>
      <color theme="1"/>
      <name val="Calibri"/>
      <family val="2"/>
      <scheme val="minor"/>
    </font>
    <font>
      <sz val="9"/>
      <color rgb="FF000000"/>
      <name val="Verdana"/>
      <family val="2"/>
      <charset val="204"/>
    </font>
    <font>
      <sz val="11"/>
      <color rgb="FF002060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sz val="10"/>
      <color theme="0" tint="-0.34998626667073579"/>
      <name val="arial"/>
      <family val="2"/>
    </font>
    <font>
      <b/>
      <sz val="10"/>
      <name val="arial"/>
      <family val="2"/>
      <charset val="204"/>
    </font>
    <font>
      <sz val="11"/>
      <color theme="0" tint="-0.34998626667073579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5" fillId="0" borderId="0"/>
  </cellStyleXfs>
  <cellXfs count="53">
    <xf numFmtId="0" fontId="0" fillId="0" borderId="0" xfId="0"/>
    <xf numFmtId="0" fontId="0" fillId="0" borderId="1" xfId="0" applyFont="1" applyFill="1" applyBorder="1"/>
    <xf numFmtId="0" fontId="0" fillId="0" borderId="1" xfId="0" applyFill="1" applyBorder="1"/>
    <xf numFmtId="0" fontId="3" fillId="0" borderId="1" xfId="0" applyFont="1" applyFill="1" applyBorder="1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0" fillId="0" borderId="0" xfId="0" applyFill="1"/>
    <xf numFmtId="0" fontId="0" fillId="0" borderId="1" xfId="1" applyFont="1" applyFill="1" applyBorder="1"/>
    <xf numFmtId="1" fontId="3" fillId="0" borderId="1" xfId="0" applyNumberFormat="1" applyFont="1" applyFill="1" applyBorder="1"/>
    <xf numFmtId="0" fontId="0" fillId="0" borderId="1" xfId="0" applyFont="1" applyBorder="1"/>
    <xf numFmtId="0" fontId="0" fillId="2" borderId="0" xfId="0" applyFill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0" xfId="0" applyFont="1" applyFill="1" applyBorder="1"/>
    <xf numFmtId="0" fontId="8" fillId="0" borderId="1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0" fillId="0" borderId="4" xfId="0" applyFont="1" applyFill="1" applyBorder="1"/>
    <xf numFmtId="1" fontId="3" fillId="0" borderId="4" xfId="0" applyNumberFormat="1" applyFont="1" applyFill="1" applyBorder="1"/>
    <xf numFmtId="0" fontId="10" fillId="0" borderId="1" xfId="0" applyFont="1" applyBorder="1"/>
    <xf numFmtId="0" fontId="10" fillId="0" borderId="1" xfId="0" applyFont="1" applyFill="1" applyBorder="1"/>
    <xf numFmtId="1" fontId="10" fillId="0" borderId="1" xfId="0" applyNumberFormat="1" applyFont="1" applyFill="1" applyBorder="1"/>
    <xf numFmtId="0" fontId="9" fillId="0" borderId="1" xfId="0" applyFont="1" applyBorder="1"/>
    <xf numFmtId="0" fontId="6" fillId="3" borderId="1" xfId="0" applyFont="1" applyFill="1" applyBorder="1" applyAlignment="1">
      <alignment vertical="center"/>
    </xf>
    <xf numFmtId="0" fontId="0" fillId="3" borderId="1" xfId="0" applyFill="1" applyBorder="1"/>
    <xf numFmtId="0" fontId="0" fillId="3" borderId="0" xfId="0" applyFill="1"/>
    <xf numFmtId="1" fontId="0" fillId="0" borderId="0" xfId="0" applyNumberFormat="1" applyFill="1"/>
    <xf numFmtId="1" fontId="0" fillId="0" borderId="2" xfId="0" applyNumberFormat="1" applyFill="1" applyBorder="1" applyAlignment="1">
      <alignment wrapText="1"/>
    </xf>
    <xf numFmtId="1" fontId="11" fillId="0" borderId="2" xfId="0" applyNumberFormat="1" applyFont="1" applyFill="1" applyBorder="1" applyAlignment="1">
      <alignment wrapText="1"/>
    </xf>
    <xf numFmtId="1" fontId="12" fillId="0" borderId="2" xfId="0" applyNumberFormat="1" applyFont="1" applyFill="1" applyBorder="1" applyAlignment="1">
      <alignment wrapText="1"/>
    </xf>
    <xf numFmtId="1" fontId="0" fillId="0" borderId="2" xfId="0" applyNumberFormat="1" applyFill="1" applyBorder="1"/>
    <xf numFmtId="1" fontId="13" fillId="0" borderId="2" xfId="0" applyNumberFormat="1" applyFont="1" applyFill="1" applyBorder="1"/>
    <xf numFmtId="0" fontId="13" fillId="0" borderId="2" xfId="0" applyFont="1" applyFill="1" applyBorder="1"/>
    <xf numFmtId="1" fontId="13" fillId="0" borderId="2" xfId="0" applyNumberFormat="1" applyFont="1" applyFill="1" applyBorder="1" applyAlignment="1">
      <alignment wrapText="1"/>
    </xf>
    <xf numFmtId="1" fontId="0" fillId="0" borderId="1" xfId="0" applyNumberFormat="1" applyFill="1" applyBorder="1"/>
    <xf numFmtId="0" fontId="11" fillId="0" borderId="1" xfId="0" applyFont="1" applyFill="1" applyBorder="1"/>
    <xf numFmtId="1" fontId="14" fillId="0" borderId="1" xfId="0" applyNumberFormat="1" applyFont="1" applyFill="1" applyBorder="1"/>
    <xf numFmtId="1" fontId="0" fillId="0" borderId="1" xfId="0" applyNumberFormat="1" applyFont="1" applyFill="1" applyBorder="1"/>
    <xf numFmtId="0" fontId="0" fillId="4" borderId="1" xfId="0" applyFill="1" applyBorder="1"/>
    <xf numFmtId="1" fontId="15" fillId="0" borderId="2" xfId="0" applyNumberFormat="1" applyFont="1" applyFill="1" applyBorder="1" applyAlignment="1">
      <alignment wrapText="1"/>
    </xf>
    <xf numFmtId="1" fontId="0" fillId="4" borderId="1" xfId="0" applyNumberFormat="1" applyFill="1" applyBorder="1"/>
    <xf numFmtId="1" fontId="14" fillId="3" borderId="1" xfId="0" applyNumberFormat="1" applyFont="1" applyFill="1" applyBorder="1"/>
    <xf numFmtId="1" fontId="0" fillId="0" borderId="3" xfId="0" applyNumberFormat="1" applyFill="1" applyBorder="1"/>
    <xf numFmtId="1" fontId="0" fillId="5" borderId="1" xfId="0" applyNumberFormat="1" applyFill="1" applyBorder="1"/>
    <xf numFmtId="0" fontId="0" fillId="5" borderId="1" xfId="0" applyFill="1" applyBorder="1"/>
    <xf numFmtId="0" fontId="0" fillId="4" borderId="0" xfId="0" applyFill="1"/>
    <xf numFmtId="0" fontId="0" fillId="6" borderId="0" xfId="0" applyFill="1"/>
    <xf numFmtId="0" fontId="16" fillId="7" borderId="1" xfId="0" applyNumberFormat="1" applyFont="1" applyFill="1" applyBorder="1" applyAlignment="1"/>
    <xf numFmtId="0" fontId="10" fillId="0" borderId="0" xfId="0" applyFont="1" applyBorder="1"/>
    <xf numFmtId="0" fontId="0" fillId="7" borderId="0" xfId="0" applyFill="1"/>
    <xf numFmtId="0" fontId="0" fillId="8" borderId="0" xfId="0" applyFill="1"/>
    <xf numFmtId="0" fontId="0" fillId="8" borderId="1" xfId="0" applyFill="1" applyBorder="1"/>
    <xf numFmtId="0" fontId="0" fillId="6" borderId="1" xfId="0" applyFill="1" applyBorder="1"/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colors>
    <mruColors>
      <color rgb="FF66FFFF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workbookViewId="0">
      <pane ySplit="1" topLeftCell="A2" activePane="bottomLeft" state="frozen"/>
      <selection pane="bottomLeft" activeCell="K80" sqref="K80"/>
    </sheetView>
  </sheetViews>
  <sheetFormatPr defaultRowHeight="14.4"/>
  <cols>
    <col min="1" max="1" width="8.88671875" style="7"/>
    <col min="2" max="2" width="7.21875" style="7" customWidth="1"/>
    <col min="3" max="3" width="14.5546875" style="7" customWidth="1"/>
    <col min="4" max="4" width="6.44140625" style="7" customWidth="1"/>
    <col min="5" max="6" width="8.88671875" style="7"/>
    <col min="7" max="7" width="23.44140625" style="7" customWidth="1"/>
    <col min="8" max="16384" width="8.88671875" style="7"/>
  </cols>
  <sheetData>
    <row r="1" spans="1:7">
      <c r="A1" s="6" t="s">
        <v>2</v>
      </c>
      <c r="D1" s="16" t="s">
        <v>92</v>
      </c>
      <c r="E1" s="16" t="s">
        <v>534</v>
      </c>
      <c r="F1" s="16" t="s">
        <v>555</v>
      </c>
    </row>
    <row r="2" spans="1:7">
      <c r="A2" s="1" t="s">
        <v>435</v>
      </c>
      <c r="B2" s="1"/>
      <c r="C2" s="1"/>
      <c r="D2" s="9">
        <v>2</v>
      </c>
      <c r="E2" s="2"/>
      <c r="F2" s="2"/>
      <c r="G2" s="51" t="s">
        <v>579</v>
      </c>
    </row>
    <row r="3" spans="1:7">
      <c r="A3" s="5" t="s">
        <v>436</v>
      </c>
      <c r="B3" s="1"/>
      <c r="C3" s="1"/>
      <c r="D3" s="9">
        <v>2</v>
      </c>
      <c r="E3" s="38">
        <v>97</v>
      </c>
      <c r="F3" s="2"/>
      <c r="G3" s="51" t="s">
        <v>579</v>
      </c>
    </row>
    <row r="4" spans="1:7">
      <c r="A4" s="5" t="s">
        <v>437</v>
      </c>
      <c r="B4" s="1"/>
      <c r="C4" s="1"/>
      <c r="D4" s="9">
        <v>2</v>
      </c>
      <c r="E4" s="2">
        <v>10</v>
      </c>
      <c r="F4" s="2"/>
      <c r="G4" s="2" t="s">
        <v>578</v>
      </c>
    </row>
    <row r="5" spans="1:7">
      <c r="A5" s="5" t="s">
        <v>438</v>
      </c>
      <c r="B5" s="1"/>
      <c r="C5" s="1"/>
      <c r="D5" s="9">
        <v>2</v>
      </c>
      <c r="E5" s="2"/>
      <c r="F5" s="2"/>
      <c r="G5" s="51" t="s">
        <v>579</v>
      </c>
    </row>
    <row r="6" spans="1:7">
      <c r="A6" s="5" t="s">
        <v>439</v>
      </c>
      <c r="B6" s="1"/>
      <c r="C6" s="1"/>
      <c r="D6" s="9">
        <v>2</v>
      </c>
      <c r="E6" s="38">
        <v>86</v>
      </c>
      <c r="F6" s="2"/>
      <c r="G6" s="51" t="s">
        <v>579</v>
      </c>
    </row>
    <row r="7" spans="1:7">
      <c r="A7" s="5" t="s">
        <v>440</v>
      </c>
      <c r="B7" s="1"/>
      <c r="C7" s="1"/>
      <c r="D7" s="9">
        <v>2</v>
      </c>
      <c r="E7" s="2">
        <v>48</v>
      </c>
      <c r="F7" s="2"/>
      <c r="G7" s="2" t="s">
        <v>578</v>
      </c>
    </row>
    <row r="8" spans="1:7">
      <c r="A8" s="5" t="s">
        <v>441</v>
      </c>
      <c r="B8" s="1"/>
      <c r="C8" s="1"/>
      <c r="D8" s="9">
        <v>2</v>
      </c>
      <c r="E8" s="2">
        <v>12</v>
      </c>
      <c r="F8" s="2"/>
      <c r="G8" s="51" t="s">
        <v>579</v>
      </c>
    </row>
    <row r="9" spans="1:7">
      <c r="A9" s="5" t="s">
        <v>442</v>
      </c>
      <c r="B9" s="1"/>
      <c r="C9" s="1"/>
      <c r="D9" s="9">
        <v>2</v>
      </c>
      <c r="E9" s="2"/>
      <c r="F9" s="2"/>
      <c r="G9" s="2" t="s">
        <v>578</v>
      </c>
    </row>
    <row r="10" spans="1:7">
      <c r="A10" s="1" t="s">
        <v>443</v>
      </c>
      <c r="B10" s="1"/>
      <c r="C10" s="1"/>
      <c r="D10" s="9">
        <v>2</v>
      </c>
      <c r="E10" s="38">
        <v>71</v>
      </c>
      <c r="F10" s="2"/>
      <c r="G10" s="51" t="s">
        <v>579</v>
      </c>
    </row>
    <row r="11" spans="1:7">
      <c r="A11" s="5" t="s">
        <v>444</v>
      </c>
      <c r="B11" s="1"/>
      <c r="C11" s="1"/>
      <c r="D11" s="9">
        <v>2</v>
      </c>
      <c r="E11" s="38">
        <v>54</v>
      </c>
      <c r="F11" s="2"/>
      <c r="G11" s="2" t="s">
        <v>578</v>
      </c>
    </row>
    <row r="12" spans="1:7">
      <c r="A12" s="1" t="s">
        <v>445</v>
      </c>
      <c r="B12" s="1"/>
      <c r="C12" s="1"/>
      <c r="D12" s="9">
        <v>2</v>
      </c>
      <c r="E12" s="2">
        <v>0</v>
      </c>
      <c r="F12" s="2"/>
      <c r="G12" s="2" t="s">
        <v>578</v>
      </c>
    </row>
    <row r="13" spans="1:7">
      <c r="A13" s="1" t="s">
        <v>446</v>
      </c>
      <c r="B13" s="1"/>
      <c r="C13" s="1"/>
      <c r="D13" s="9">
        <v>2</v>
      </c>
      <c r="E13" s="38">
        <v>93</v>
      </c>
      <c r="F13" s="2"/>
      <c r="G13" s="51" t="s">
        <v>579</v>
      </c>
    </row>
    <row r="14" spans="1:7">
      <c r="A14" s="5" t="s">
        <v>447</v>
      </c>
      <c r="B14" s="1"/>
      <c r="C14" s="1"/>
      <c r="D14" s="9">
        <v>2</v>
      </c>
      <c r="E14" s="2">
        <v>28</v>
      </c>
      <c r="F14" s="2"/>
      <c r="G14" s="2" t="s">
        <v>578</v>
      </c>
    </row>
    <row r="15" spans="1:7">
      <c r="A15" s="19" t="s">
        <v>517</v>
      </c>
      <c r="B15" s="20"/>
      <c r="C15" s="20"/>
      <c r="D15" s="21">
        <v>2</v>
      </c>
      <c r="E15" s="38">
        <v>69</v>
      </c>
      <c r="F15" s="2"/>
      <c r="G15" s="2" t="s">
        <v>578</v>
      </c>
    </row>
    <row r="16" spans="1:7">
      <c r="A16" s="19" t="s">
        <v>518</v>
      </c>
      <c r="B16" s="20"/>
      <c r="C16" s="20"/>
      <c r="D16" s="21">
        <v>2</v>
      </c>
      <c r="E16" s="2">
        <v>30</v>
      </c>
      <c r="F16" s="2"/>
      <c r="G16" s="2" t="s">
        <v>578</v>
      </c>
    </row>
    <row r="17" spans="1:7">
      <c r="A17"/>
      <c r="B17" s="17"/>
      <c r="C17" s="17"/>
      <c r="D17" s="18"/>
      <c r="E17" s="2"/>
      <c r="F17" s="2"/>
      <c r="G17" s="2"/>
    </row>
    <row r="18" spans="1:7">
      <c r="A18"/>
      <c r="B18" s="1"/>
      <c r="C18" s="1"/>
      <c r="D18" s="9"/>
      <c r="E18" s="2"/>
      <c r="F18" s="2"/>
      <c r="G18" s="2"/>
    </row>
    <row r="19" spans="1:7">
      <c r="A19" s="5" t="s">
        <v>448</v>
      </c>
      <c r="B19" s="1"/>
      <c r="C19" s="1"/>
      <c r="D19" s="9">
        <v>3</v>
      </c>
      <c r="E19" s="2">
        <v>37</v>
      </c>
      <c r="F19" s="2"/>
      <c r="G19" s="2" t="s">
        <v>578</v>
      </c>
    </row>
    <row r="20" spans="1:7">
      <c r="A20" s="1" t="s">
        <v>449</v>
      </c>
      <c r="B20" s="1"/>
      <c r="C20" s="1"/>
      <c r="D20" s="9">
        <v>3</v>
      </c>
      <c r="E20" s="2">
        <v>36</v>
      </c>
      <c r="F20" s="2"/>
      <c r="G20" s="2" t="s">
        <v>578</v>
      </c>
    </row>
    <row r="21" spans="1:7">
      <c r="A21" s="14" t="s">
        <v>184</v>
      </c>
      <c r="B21" s="1"/>
      <c r="C21" s="1"/>
      <c r="D21" s="9">
        <v>3</v>
      </c>
      <c r="E21" s="38">
        <v>77</v>
      </c>
      <c r="F21" s="2"/>
      <c r="G21" s="50" t="s">
        <v>579</v>
      </c>
    </row>
    <row r="22" spans="1:7">
      <c r="A22" s="1" t="s">
        <v>450</v>
      </c>
      <c r="B22" s="1"/>
      <c r="C22" s="1"/>
      <c r="D22" s="9">
        <v>3</v>
      </c>
      <c r="E22" s="38">
        <v>67</v>
      </c>
      <c r="F22" s="2"/>
      <c r="G22" s="51" t="s">
        <v>579</v>
      </c>
    </row>
    <row r="23" spans="1:7">
      <c r="A23" s="1" t="s">
        <v>181</v>
      </c>
      <c r="B23" s="1"/>
      <c r="C23" s="1"/>
      <c r="D23" s="9">
        <v>3</v>
      </c>
      <c r="E23" s="38">
        <v>96</v>
      </c>
      <c r="F23" s="2"/>
      <c r="G23" s="2" t="s">
        <v>578</v>
      </c>
    </row>
    <row r="24" spans="1:7">
      <c r="A24" s="5" t="s">
        <v>451</v>
      </c>
      <c r="B24" s="1"/>
      <c r="C24" s="1"/>
      <c r="D24" s="9">
        <v>3</v>
      </c>
      <c r="E24" s="38">
        <v>77</v>
      </c>
      <c r="F24" s="2"/>
      <c r="G24" s="2" t="s">
        <v>578</v>
      </c>
    </row>
    <row r="25" spans="1:7">
      <c r="A25" s="5" t="s">
        <v>452</v>
      </c>
      <c r="B25" s="1"/>
      <c r="C25" s="1"/>
      <c r="D25" s="9">
        <v>3</v>
      </c>
      <c r="E25" s="38">
        <v>87</v>
      </c>
      <c r="F25" s="2"/>
      <c r="G25" s="51" t="s">
        <v>579</v>
      </c>
    </row>
    <row r="26" spans="1:7">
      <c r="A26" s="5" t="s">
        <v>453</v>
      </c>
      <c r="B26" s="1"/>
      <c r="C26" s="1"/>
      <c r="D26" s="9">
        <v>3</v>
      </c>
      <c r="E26" s="38">
        <v>70</v>
      </c>
      <c r="F26" s="2"/>
      <c r="G26" s="2" t="s">
        <v>578</v>
      </c>
    </row>
    <row r="27" spans="1:7">
      <c r="A27" s="5" t="s">
        <v>454</v>
      </c>
      <c r="B27" s="1"/>
      <c r="C27" s="1"/>
      <c r="D27" s="9">
        <v>3</v>
      </c>
      <c r="E27" s="38">
        <v>94</v>
      </c>
      <c r="F27" s="2"/>
      <c r="G27" s="2" t="s">
        <v>578</v>
      </c>
    </row>
    <row r="28" spans="1:7">
      <c r="A28" s="5" t="s">
        <v>455</v>
      </c>
      <c r="B28" s="1"/>
      <c r="C28" s="1"/>
      <c r="D28" s="9">
        <v>3</v>
      </c>
      <c r="E28" s="38">
        <v>81</v>
      </c>
      <c r="F28" s="2"/>
      <c r="G28" s="51" t="s">
        <v>579</v>
      </c>
    </row>
    <row r="29" spans="1:7">
      <c r="A29" s="1" t="s">
        <v>456</v>
      </c>
      <c r="B29" s="3"/>
      <c r="C29" s="3"/>
      <c r="D29" s="9">
        <v>3</v>
      </c>
      <c r="E29" s="38">
        <v>97</v>
      </c>
      <c r="F29" s="2"/>
      <c r="G29" s="51" t="s">
        <v>579</v>
      </c>
    </row>
    <row r="30" spans="1:7">
      <c r="A30" s="1" t="s">
        <v>180</v>
      </c>
      <c r="B30" s="1"/>
      <c r="C30" s="1"/>
      <c r="D30" s="9">
        <v>3</v>
      </c>
      <c r="E30" s="2"/>
      <c r="F30" s="2"/>
      <c r="G30" s="51" t="s">
        <v>579</v>
      </c>
    </row>
    <row r="31" spans="1:7">
      <c r="A31" s="20" t="s">
        <v>519</v>
      </c>
      <c r="B31" s="20"/>
      <c r="C31" s="20"/>
      <c r="D31" s="21">
        <v>3</v>
      </c>
      <c r="E31" s="2"/>
      <c r="F31" s="2"/>
      <c r="G31" s="2" t="s">
        <v>578</v>
      </c>
    </row>
    <row r="32" spans="1:7">
      <c r="A32" s="20" t="s">
        <v>520</v>
      </c>
      <c r="B32" s="20"/>
      <c r="C32" s="20"/>
      <c r="D32" s="21">
        <v>3</v>
      </c>
      <c r="E32" s="2"/>
      <c r="F32" s="2"/>
      <c r="G32" s="2" t="s">
        <v>578</v>
      </c>
    </row>
    <row r="33" spans="1:7">
      <c r="A33" s="14"/>
      <c r="B33" s="17"/>
      <c r="C33" s="17"/>
      <c r="D33" s="18"/>
      <c r="E33" s="2"/>
      <c r="F33" s="2"/>
      <c r="G33" s="2"/>
    </row>
    <row r="34" spans="1:7">
      <c r="A34" s="14"/>
      <c r="B34" s="1"/>
      <c r="C34" s="1"/>
      <c r="D34" s="9"/>
      <c r="E34" s="2"/>
      <c r="F34" s="2"/>
      <c r="G34" s="2"/>
    </row>
    <row r="35" spans="1:7">
      <c r="A35" s="1" t="s">
        <v>457</v>
      </c>
      <c r="B35" s="1"/>
      <c r="C35" s="1"/>
      <c r="D35" s="9">
        <v>4</v>
      </c>
      <c r="E35" s="38">
        <v>56</v>
      </c>
      <c r="F35" s="2"/>
      <c r="G35" s="2" t="s">
        <v>578</v>
      </c>
    </row>
    <row r="36" spans="1:7">
      <c r="A36" s="5" t="s">
        <v>458</v>
      </c>
      <c r="B36" s="1"/>
      <c r="C36" s="1"/>
      <c r="D36" s="9">
        <v>4</v>
      </c>
      <c r="E36" s="2">
        <v>33</v>
      </c>
      <c r="F36" s="2">
        <v>31</v>
      </c>
      <c r="G36" s="2" t="s">
        <v>578</v>
      </c>
    </row>
    <row r="37" spans="1:7">
      <c r="A37" s="14" t="s">
        <v>184</v>
      </c>
      <c r="B37" s="1"/>
      <c r="C37" s="1"/>
      <c r="D37" s="9">
        <v>4</v>
      </c>
      <c r="E37" s="38">
        <v>100</v>
      </c>
      <c r="F37" s="2"/>
      <c r="G37" s="50" t="s">
        <v>579</v>
      </c>
    </row>
    <row r="38" spans="1:7">
      <c r="A38" s="5" t="s">
        <v>459</v>
      </c>
      <c r="B38" s="1"/>
      <c r="C38" s="1"/>
      <c r="D38" s="9">
        <v>4</v>
      </c>
      <c r="E38" s="38">
        <v>82</v>
      </c>
      <c r="F38" s="2"/>
      <c r="G38" s="51" t="s">
        <v>579</v>
      </c>
    </row>
    <row r="39" spans="1:7">
      <c r="A39" s="5" t="s">
        <v>460</v>
      </c>
      <c r="B39" s="1"/>
      <c r="C39" s="1"/>
      <c r="D39" s="9">
        <v>4</v>
      </c>
      <c r="E39" s="38">
        <v>83</v>
      </c>
      <c r="F39" s="2"/>
      <c r="G39" s="51" t="s">
        <v>579</v>
      </c>
    </row>
    <row r="40" spans="1:7">
      <c r="A40" s="5" t="s">
        <v>461</v>
      </c>
      <c r="B40" s="1"/>
      <c r="C40" s="1"/>
      <c r="D40" s="9">
        <v>4</v>
      </c>
      <c r="E40" s="38">
        <v>73</v>
      </c>
      <c r="F40" s="2"/>
      <c r="G40" s="51" t="s">
        <v>579</v>
      </c>
    </row>
    <row r="41" spans="1:7">
      <c r="A41" s="1" t="s">
        <v>182</v>
      </c>
      <c r="B41" s="1"/>
      <c r="C41" s="2"/>
      <c r="D41" s="9">
        <v>4</v>
      </c>
      <c r="E41" s="38">
        <v>97</v>
      </c>
      <c r="F41" s="2"/>
      <c r="G41" s="51" t="s">
        <v>579</v>
      </c>
    </row>
    <row r="42" spans="1:7">
      <c r="A42" s="1" t="s">
        <v>462</v>
      </c>
      <c r="B42" s="1"/>
      <c r="C42" s="1"/>
      <c r="D42" s="9">
        <v>4</v>
      </c>
      <c r="E42" s="2">
        <v>39</v>
      </c>
      <c r="F42" s="2"/>
      <c r="G42" s="51" t="s">
        <v>579</v>
      </c>
    </row>
    <row r="43" spans="1:7">
      <c r="A43" s="5" t="s">
        <v>463</v>
      </c>
      <c r="B43" s="1"/>
      <c r="C43" s="1"/>
      <c r="D43" s="9">
        <v>4</v>
      </c>
      <c r="E43" s="38">
        <v>93</v>
      </c>
      <c r="F43" s="2"/>
      <c r="G43" s="51" t="s">
        <v>579</v>
      </c>
    </row>
    <row r="44" spans="1:7">
      <c r="A44" s="5" t="s">
        <v>464</v>
      </c>
      <c r="B44" s="1"/>
      <c r="C44" s="1"/>
      <c r="D44" s="9">
        <v>4</v>
      </c>
      <c r="E44" s="2">
        <v>46</v>
      </c>
      <c r="F44" s="2"/>
      <c r="G44" s="2" t="s">
        <v>578</v>
      </c>
    </row>
    <row r="45" spans="1:7">
      <c r="A45" s="1" t="s">
        <v>465</v>
      </c>
      <c r="B45" s="1"/>
      <c r="C45" s="1"/>
      <c r="D45" s="9">
        <v>4</v>
      </c>
      <c r="E45" s="38">
        <v>53</v>
      </c>
      <c r="F45" s="2"/>
      <c r="G45" s="51" t="s">
        <v>579</v>
      </c>
    </row>
    <row r="46" spans="1:7">
      <c r="A46" s="1" t="s">
        <v>466</v>
      </c>
      <c r="B46" s="1"/>
      <c r="C46" s="1"/>
      <c r="D46" s="9">
        <v>4</v>
      </c>
      <c r="E46" s="38">
        <v>56</v>
      </c>
      <c r="F46" s="2"/>
      <c r="G46" s="51" t="s">
        <v>579</v>
      </c>
    </row>
    <row r="47" spans="1:7">
      <c r="A47" s="5" t="s">
        <v>467</v>
      </c>
      <c r="B47" s="1"/>
      <c r="C47" s="1"/>
      <c r="D47" s="9">
        <v>4</v>
      </c>
      <c r="E47" s="38">
        <v>89</v>
      </c>
      <c r="F47" s="2"/>
      <c r="G47" s="2" t="s">
        <v>578</v>
      </c>
    </row>
    <row r="48" spans="1:7">
      <c r="A48" s="1" t="s">
        <v>468</v>
      </c>
      <c r="B48" s="1"/>
      <c r="C48" s="1"/>
      <c r="D48" s="9">
        <v>4</v>
      </c>
      <c r="E48" s="38">
        <v>94</v>
      </c>
      <c r="F48" s="2"/>
      <c r="G48" s="2" t="s">
        <v>578</v>
      </c>
    </row>
    <row r="49" spans="1:7">
      <c r="A49" s="5" t="s">
        <v>469</v>
      </c>
      <c r="B49" s="1"/>
      <c r="C49" s="1"/>
      <c r="D49" s="9">
        <v>4</v>
      </c>
      <c r="E49" s="2"/>
      <c r="F49" s="2"/>
      <c r="G49" s="2" t="s">
        <v>578</v>
      </c>
    </row>
    <row r="50" spans="1:7">
      <c r="A50" s="5" t="s">
        <v>470</v>
      </c>
      <c r="B50" s="1"/>
      <c r="C50" s="1"/>
      <c r="D50" s="9">
        <v>4</v>
      </c>
      <c r="E50" s="38">
        <v>73</v>
      </c>
      <c r="F50" s="2"/>
      <c r="G50" s="2" t="s">
        <v>578</v>
      </c>
    </row>
    <row r="51" spans="1:7">
      <c r="A51" s="1" t="s">
        <v>471</v>
      </c>
      <c r="B51" s="1"/>
      <c r="C51" s="1"/>
      <c r="D51" s="9">
        <v>4</v>
      </c>
      <c r="E51" s="2"/>
      <c r="F51" s="2"/>
      <c r="G51" s="2" t="s">
        <v>578</v>
      </c>
    </row>
    <row r="52" spans="1:7">
      <c r="A52" s="1"/>
      <c r="B52" s="1"/>
      <c r="C52" s="1"/>
      <c r="D52" s="9"/>
      <c r="E52" s="2"/>
      <c r="F52" s="2"/>
      <c r="G52" s="2"/>
    </row>
    <row r="53" spans="1:7">
      <c r="A53" s="1"/>
      <c r="B53" s="1"/>
      <c r="C53" s="1"/>
      <c r="D53" s="9"/>
      <c r="E53" s="2"/>
      <c r="F53" s="2"/>
      <c r="G53" s="2"/>
    </row>
    <row r="54" spans="1:7">
      <c r="A54" s="5" t="s">
        <v>472</v>
      </c>
      <c r="B54" s="1"/>
      <c r="C54" s="1"/>
      <c r="D54" s="9">
        <v>5</v>
      </c>
      <c r="E54" s="2"/>
      <c r="F54" s="2"/>
      <c r="G54" s="2" t="s">
        <v>578</v>
      </c>
    </row>
    <row r="55" spans="1:7">
      <c r="A55" s="5" t="s">
        <v>473</v>
      </c>
      <c r="B55" s="1"/>
      <c r="C55" s="1"/>
      <c r="D55" s="9">
        <v>5</v>
      </c>
      <c r="E55" s="38">
        <v>64</v>
      </c>
      <c r="F55" s="2"/>
      <c r="G55" s="51" t="s">
        <v>579</v>
      </c>
    </row>
    <row r="56" spans="1:7">
      <c r="A56" s="14" t="s">
        <v>184</v>
      </c>
      <c r="B56" s="1"/>
      <c r="C56" s="1"/>
      <c r="D56" s="9">
        <v>5</v>
      </c>
      <c r="E56" s="38">
        <v>100</v>
      </c>
      <c r="F56" s="2"/>
      <c r="G56" s="50" t="s">
        <v>579</v>
      </c>
    </row>
    <row r="57" spans="1:7">
      <c r="A57" s="5" t="s">
        <v>474</v>
      </c>
      <c r="B57" s="1"/>
      <c r="C57" s="1"/>
      <c r="D57" s="9">
        <v>5</v>
      </c>
      <c r="E57" s="2"/>
      <c r="F57" s="2"/>
      <c r="G57" s="2" t="s">
        <v>578</v>
      </c>
    </row>
    <row r="58" spans="1:7">
      <c r="A58" s="5" t="s">
        <v>475</v>
      </c>
      <c r="B58" s="1"/>
      <c r="C58" s="1"/>
      <c r="D58" s="9">
        <v>5</v>
      </c>
      <c r="E58" s="38">
        <v>51</v>
      </c>
      <c r="F58" s="2"/>
      <c r="G58" s="2" t="s">
        <v>578</v>
      </c>
    </row>
    <row r="59" spans="1:7">
      <c r="A59" s="1" t="s">
        <v>476</v>
      </c>
      <c r="B59" s="1"/>
      <c r="C59" s="2"/>
      <c r="D59" s="9">
        <v>5</v>
      </c>
      <c r="E59" s="38">
        <v>70</v>
      </c>
      <c r="F59" s="2"/>
      <c r="G59" s="51" t="s">
        <v>579</v>
      </c>
    </row>
    <row r="60" spans="1:7">
      <c r="A60" s="1" t="s">
        <v>477</v>
      </c>
      <c r="B60" s="1"/>
      <c r="C60" s="1"/>
      <c r="D60" s="9">
        <v>5</v>
      </c>
      <c r="E60" s="2"/>
      <c r="F60" s="2"/>
      <c r="G60" s="2" t="s">
        <v>578</v>
      </c>
    </row>
    <row r="61" spans="1:7">
      <c r="A61" s="5" t="s">
        <v>478</v>
      </c>
      <c r="B61" s="1"/>
      <c r="C61" s="1"/>
      <c r="D61" s="9">
        <v>5</v>
      </c>
      <c r="E61" s="38">
        <v>70</v>
      </c>
      <c r="F61" s="2"/>
      <c r="G61" s="2" t="s">
        <v>578</v>
      </c>
    </row>
    <row r="62" spans="1:7">
      <c r="A62" s="5" t="s">
        <v>186</v>
      </c>
      <c r="B62" s="1"/>
      <c r="C62" s="1"/>
      <c r="D62" s="9">
        <v>5</v>
      </c>
      <c r="E62" s="38">
        <v>69</v>
      </c>
      <c r="F62" s="2"/>
      <c r="G62" s="51" t="s">
        <v>579</v>
      </c>
    </row>
    <row r="63" spans="1:7">
      <c r="A63" s="15" t="s">
        <v>479</v>
      </c>
      <c r="B63" s="1"/>
      <c r="C63" s="1"/>
      <c r="D63" s="9">
        <v>5</v>
      </c>
      <c r="E63" s="2"/>
      <c r="F63" s="2"/>
      <c r="G63" s="2" t="s">
        <v>578</v>
      </c>
    </row>
    <row r="64" spans="1:7">
      <c r="A64" s="1" t="s">
        <v>183</v>
      </c>
      <c r="B64" s="1"/>
      <c r="C64" s="1"/>
      <c r="D64" s="9">
        <v>5</v>
      </c>
      <c r="E64" s="2"/>
      <c r="F64" s="2"/>
      <c r="G64" s="51" t="s">
        <v>579</v>
      </c>
    </row>
    <row r="65" spans="1:7">
      <c r="A65" s="5" t="s">
        <v>480</v>
      </c>
      <c r="B65" s="1"/>
      <c r="C65" s="1"/>
      <c r="D65" s="9">
        <v>5</v>
      </c>
      <c r="E65" s="2">
        <v>10</v>
      </c>
      <c r="F65" s="2">
        <v>12</v>
      </c>
      <c r="G65" s="2" t="s">
        <v>578</v>
      </c>
    </row>
    <row r="66" spans="1:7">
      <c r="A66" s="5" t="s">
        <v>481</v>
      </c>
      <c r="B66" s="1"/>
      <c r="C66" s="1"/>
      <c r="D66" s="9">
        <v>5</v>
      </c>
      <c r="E66" s="38">
        <v>73</v>
      </c>
      <c r="F66" s="2"/>
      <c r="G66" s="51" t="s">
        <v>579</v>
      </c>
    </row>
    <row r="67" spans="1:7">
      <c r="A67" s="19" t="s">
        <v>521</v>
      </c>
      <c r="B67" s="20"/>
      <c r="C67" s="20"/>
      <c r="D67" s="21">
        <v>5</v>
      </c>
      <c r="E67" s="2">
        <v>15</v>
      </c>
      <c r="F67" s="2"/>
      <c r="G67" s="2" t="s">
        <v>578</v>
      </c>
    </row>
    <row r="68" spans="1:7">
      <c r="A68" s="20" t="s">
        <v>522</v>
      </c>
      <c r="B68" s="20"/>
      <c r="C68" s="20"/>
      <c r="D68" s="21">
        <v>5</v>
      </c>
      <c r="E68" s="2"/>
      <c r="F68" s="2"/>
      <c r="G68" s="2" t="s">
        <v>578</v>
      </c>
    </row>
    <row r="69" spans="1:7">
      <c r="A69" s="1"/>
      <c r="B69" s="1"/>
      <c r="C69" s="1"/>
      <c r="D69" s="9"/>
      <c r="E69" s="2"/>
      <c r="F69" s="2"/>
      <c r="G69" s="2"/>
    </row>
    <row r="70" spans="1:7">
      <c r="A70" s="1"/>
      <c r="B70" s="1"/>
      <c r="C70" s="1"/>
      <c r="D70" s="9"/>
      <c r="E70" s="2"/>
      <c r="F70" s="2"/>
      <c r="G70" s="2"/>
    </row>
    <row r="71" spans="1:7">
      <c r="A71" s="1" t="s">
        <v>487</v>
      </c>
      <c r="B71" s="1"/>
      <c r="C71" s="1"/>
      <c r="D71" s="9">
        <v>6</v>
      </c>
      <c r="E71" s="38">
        <v>77</v>
      </c>
      <c r="F71" s="2"/>
      <c r="G71" s="2" t="s">
        <v>578</v>
      </c>
    </row>
    <row r="72" spans="1:7">
      <c r="A72" s="10" t="s">
        <v>482</v>
      </c>
      <c r="B72" s="1"/>
      <c r="C72" s="1"/>
      <c r="D72" s="9">
        <v>6</v>
      </c>
      <c r="E72" s="38">
        <v>60</v>
      </c>
      <c r="F72" s="2"/>
      <c r="G72" s="2" t="s">
        <v>578</v>
      </c>
    </row>
    <row r="73" spans="1:7">
      <c r="A73" s="5" t="s">
        <v>483</v>
      </c>
      <c r="B73" s="1"/>
      <c r="C73" s="1"/>
      <c r="D73" s="9">
        <v>6</v>
      </c>
      <c r="E73" s="38">
        <v>76</v>
      </c>
      <c r="F73" s="2"/>
      <c r="G73" s="2" t="s">
        <v>578</v>
      </c>
    </row>
    <row r="74" spans="1:7">
      <c r="A74" s="5" t="s">
        <v>484</v>
      </c>
      <c r="B74" s="1"/>
      <c r="C74" s="1"/>
      <c r="D74" s="9">
        <v>6</v>
      </c>
      <c r="E74" s="2"/>
      <c r="F74" s="2"/>
      <c r="G74" s="2" t="s">
        <v>578</v>
      </c>
    </row>
    <row r="75" spans="1:7">
      <c r="A75" s="14" t="s">
        <v>184</v>
      </c>
      <c r="B75" s="1"/>
      <c r="C75" s="1"/>
      <c r="D75" s="9">
        <v>6</v>
      </c>
      <c r="E75" s="38">
        <v>96</v>
      </c>
      <c r="F75" s="2"/>
      <c r="G75" s="50" t="s">
        <v>579</v>
      </c>
    </row>
    <row r="76" spans="1:7">
      <c r="A76" s="5" t="s">
        <v>485</v>
      </c>
      <c r="B76" s="1"/>
      <c r="C76" s="1"/>
      <c r="D76" s="9">
        <v>6</v>
      </c>
      <c r="E76" s="2"/>
      <c r="F76" s="2"/>
      <c r="G76" s="51" t="s">
        <v>579</v>
      </c>
    </row>
    <row r="77" spans="1:7">
      <c r="A77" s="1" t="s">
        <v>185</v>
      </c>
      <c r="B77" s="1"/>
      <c r="C77" s="1"/>
      <c r="D77" s="9">
        <v>6</v>
      </c>
      <c r="E77" s="38">
        <v>93</v>
      </c>
      <c r="F77" s="2"/>
      <c r="G77" s="2" t="s">
        <v>578</v>
      </c>
    </row>
    <row r="78" spans="1:7">
      <c r="A78" s="5" t="s">
        <v>486</v>
      </c>
      <c r="B78" s="1"/>
      <c r="C78" s="1"/>
      <c r="D78" s="9">
        <v>6</v>
      </c>
      <c r="E78" s="38">
        <v>81</v>
      </c>
      <c r="F78" s="2"/>
      <c r="G78" s="2" t="s">
        <v>578</v>
      </c>
    </row>
    <row r="79" spans="1:7">
      <c r="A79" s="20" t="s">
        <v>523</v>
      </c>
      <c r="B79" s="20"/>
      <c r="C79" s="20"/>
      <c r="D79" s="21">
        <v>6</v>
      </c>
      <c r="F79" s="2"/>
      <c r="G79" s="2" t="s">
        <v>578</v>
      </c>
    </row>
    <row r="80" spans="1:7">
      <c r="A80" s="20" t="s">
        <v>524</v>
      </c>
      <c r="B80" s="20"/>
      <c r="C80" s="20"/>
      <c r="D80" s="21">
        <v>6</v>
      </c>
      <c r="E80" s="2">
        <v>43</v>
      </c>
      <c r="F80" s="2"/>
      <c r="G80" s="2" t="s">
        <v>578</v>
      </c>
    </row>
    <row r="81" spans="1:7">
      <c r="A81" s="20" t="s">
        <v>525</v>
      </c>
      <c r="B81" s="20"/>
      <c r="C81" s="20"/>
      <c r="D81" s="21">
        <v>6</v>
      </c>
      <c r="E81" s="2">
        <v>48</v>
      </c>
      <c r="F81" s="2"/>
      <c r="G81" s="51" t="s">
        <v>579</v>
      </c>
    </row>
    <row r="82" spans="1:7">
      <c r="A82" s="19" t="s">
        <v>526</v>
      </c>
      <c r="B82" s="20"/>
      <c r="C82" s="20"/>
      <c r="D82" s="21">
        <v>6</v>
      </c>
      <c r="E82" s="38">
        <v>72</v>
      </c>
      <c r="F82" s="2"/>
      <c r="G82" s="51" t="s">
        <v>579</v>
      </c>
    </row>
    <row r="83" spans="1:7">
      <c r="A83" s="5" t="s">
        <v>561</v>
      </c>
      <c r="B83" s="1"/>
      <c r="C83" s="1"/>
      <c r="D83" s="1">
        <v>6</v>
      </c>
      <c r="E83" s="2">
        <v>12</v>
      </c>
      <c r="F83" s="9"/>
      <c r="G83" s="2" t="s">
        <v>578</v>
      </c>
    </row>
  </sheetData>
  <sortState ref="A2:M13">
    <sortCondition ref="B2:B13"/>
  </sortState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N70"/>
  <sheetViews>
    <sheetView workbookViewId="0">
      <pane ySplit="1" topLeftCell="A44" activePane="bottomLeft" state="frozen"/>
      <selection pane="bottomLeft" activeCell="J58" sqref="J58"/>
    </sheetView>
  </sheetViews>
  <sheetFormatPr defaultColWidth="8.88671875" defaultRowHeight="14.4"/>
  <cols>
    <col min="1" max="1" width="12.88671875" style="7" customWidth="1"/>
    <col min="2" max="2" width="13.33203125" style="7" customWidth="1"/>
    <col min="3" max="3" width="7.21875" style="7" customWidth="1"/>
    <col min="4" max="8" width="5" style="7" customWidth="1"/>
    <col min="9" max="9" width="6.88671875" style="7" customWidth="1"/>
    <col min="10" max="11" width="5" style="7" customWidth="1"/>
    <col min="12" max="12" width="7" style="7" customWidth="1"/>
    <col min="13" max="15" width="5" style="7" customWidth="1"/>
    <col min="16" max="16" width="5.44140625" style="7" customWidth="1"/>
    <col min="17" max="21" width="5" style="7" customWidth="1"/>
    <col min="22" max="23" width="8.88671875" style="7"/>
    <col min="24" max="24" width="27.44140625" style="7" customWidth="1"/>
    <col min="25" max="16384" width="8.88671875" style="7"/>
  </cols>
  <sheetData>
    <row r="1" spans="1:1808" ht="40.200000000000003">
      <c r="A1" s="6" t="s">
        <v>2</v>
      </c>
      <c r="B1" s="6" t="s">
        <v>3</v>
      </c>
      <c r="C1" s="6" t="s">
        <v>4</v>
      </c>
      <c r="D1" s="26" t="s">
        <v>534</v>
      </c>
      <c r="E1" s="27" t="s">
        <v>535</v>
      </c>
      <c r="F1" s="30" t="s">
        <v>555</v>
      </c>
      <c r="G1" s="29" t="s">
        <v>539</v>
      </c>
      <c r="H1" s="29" t="s">
        <v>540</v>
      </c>
      <c r="I1" s="29" t="s">
        <v>541</v>
      </c>
      <c r="J1" s="39" t="s">
        <v>542</v>
      </c>
      <c r="K1" s="30" t="s">
        <v>543</v>
      </c>
      <c r="L1" s="31" t="s">
        <v>544</v>
      </c>
      <c r="M1" s="32" t="s">
        <v>545</v>
      </c>
      <c r="N1" s="32"/>
      <c r="O1" s="32" t="s">
        <v>546</v>
      </c>
      <c r="P1" s="32" t="s">
        <v>547</v>
      </c>
      <c r="Q1" s="33" t="s">
        <v>548</v>
      </c>
      <c r="R1" s="33" t="s">
        <v>549</v>
      </c>
      <c r="S1" s="33" t="s">
        <v>550</v>
      </c>
      <c r="T1" s="33" t="s">
        <v>551</v>
      </c>
      <c r="U1" s="33" t="s">
        <v>552</v>
      </c>
      <c r="V1" s="31" t="s">
        <v>553</v>
      </c>
      <c r="W1" s="33" t="s">
        <v>554</v>
      </c>
    </row>
    <row r="2" spans="1:1808">
      <c r="A2" s="12" t="s">
        <v>215</v>
      </c>
      <c r="B2" s="12" t="s">
        <v>52</v>
      </c>
      <c r="C2" s="12" t="s">
        <v>47</v>
      </c>
      <c r="D2" s="34">
        <v>75</v>
      </c>
      <c r="E2" s="34">
        <v>75</v>
      </c>
      <c r="F2" s="34">
        <v>53</v>
      </c>
      <c r="G2" s="36">
        <v>81</v>
      </c>
      <c r="H2" s="36"/>
      <c r="I2" s="36"/>
      <c r="J2" s="37">
        <f>MAX(G2:I2)</f>
        <v>81</v>
      </c>
      <c r="K2" s="34"/>
      <c r="L2" s="34">
        <f t="shared" ref="L2:L33" si="0">SUM(D2:F2,J2:K2)</f>
        <v>284</v>
      </c>
      <c r="M2" s="2">
        <f t="shared" ref="M2:M33" si="1">COUNT(D2:F2,J2:K2)</f>
        <v>4</v>
      </c>
      <c r="N2" s="2"/>
      <c r="O2" s="2"/>
      <c r="P2" s="2"/>
      <c r="Q2" s="2">
        <f t="shared" ref="Q2:Q33" si="2">IF(D2&gt;46,1,0)</f>
        <v>1</v>
      </c>
      <c r="R2" s="2">
        <f t="shared" ref="R2:R33" si="3">IF(E2&gt;40,1,0)</f>
        <v>1</v>
      </c>
      <c r="S2" s="2">
        <f t="shared" ref="S2:S33" si="4">IF(F2&gt;45,1,0)</f>
        <v>1</v>
      </c>
      <c r="T2" s="2">
        <f t="shared" ref="T2:T33" si="5">IF(J2&gt;=50,1,0)</f>
        <v>1</v>
      </c>
      <c r="U2" s="2">
        <f t="shared" ref="U2:U33" si="6">IF(K2&gt;=50,1,0)</f>
        <v>0</v>
      </c>
      <c r="V2" s="2">
        <f t="shared" ref="V2:V33" si="7">SUM(Q2:U2)</f>
        <v>4</v>
      </c>
      <c r="W2" s="34">
        <f>L2-MIN(D2:F2,J2:K2)</f>
        <v>231</v>
      </c>
      <c r="X2" s="46" t="s">
        <v>576</v>
      </c>
    </row>
    <row r="3" spans="1:1808">
      <c r="A3" s="12" t="s">
        <v>198</v>
      </c>
      <c r="B3" s="12" t="s">
        <v>199</v>
      </c>
      <c r="C3" s="12" t="s">
        <v>20</v>
      </c>
      <c r="D3" s="34">
        <v>94</v>
      </c>
      <c r="E3" s="34">
        <v>60.714285714285715</v>
      </c>
      <c r="F3" s="34">
        <v>62</v>
      </c>
      <c r="G3" s="36">
        <v>5</v>
      </c>
      <c r="H3" s="36"/>
      <c r="I3" s="36">
        <v>68</v>
      </c>
      <c r="J3" s="37">
        <f>MAX(G3:I3)</f>
        <v>68</v>
      </c>
      <c r="K3" s="34">
        <v>30</v>
      </c>
      <c r="L3" s="34">
        <f t="shared" si="0"/>
        <v>314.71428571428572</v>
      </c>
      <c r="M3" s="2">
        <f t="shared" si="1"/>
        <v>5</v>
      </c>
      <c r="N3" s="2"/>
      <c r="O3" s="2"/>
      <c r="P3" s="2"/>
      <c r="Q3" s="2">
        <f t="shared" si="2"/>
        <v>1</v>
      </c>
      <c r="R3" s="2">
        <f t="shared" si="3"/>
        <v>1</v>
      </c>
      <c r="S3" s="2">
        <f t="shared" si="4"/>
        <v>1</v>
      </c>
      <c r="T3" s="2">
        <f t="shared" si="5"/>
        <v>1</v>
      </c>
      <c r="U3" s="2">
        <f t="shared" si="6"/>
        <v>0</v>
      </c>
      <c r="V3" s="2">
        <f t="shared" si="7"/>
        <v>4</v>
      </c>
      <c r="W3" s="34">
        <f>D3+J3+F3</f>
        <v>224</v>
      </c>
      <c r="X3" s="46" t="s">
        <v>576</v>
      </c>
    </row>
    <row r="4" spans="1:1808">
      <c r="A4" s="12" t="s">
        <v>249</v>
      </c>
      <c r="B4" s="12" t="s">
        <v>64</v>
      </c>
      <c r="C4" s="12" t="s">
        <v>27</v>
      </c>
      <c r="D4" s="34">
        <v>57</v>
      </c>
      <c r="E4" s="34">
        <v>71.938775510204081</v>
      </c>
      <c r="F4" s="34"/>
      <c r="G4" s="36">
        <v>75</v>
      </c>
      <c r="H4" s="36"/>
      <c r="I4" s="36"/>
      <c r="J4" s="37">
        <f>MAX(G4:I4)</f>
        <v>75</v>
      </c>
      <c r="K4" s="34">
        <v>50</v>
      </c>
      <c r="L4" s="34">
        <f t="shared" si="0"/>
        <v>253.9387755102041</v>
      </c>
      <c r="M4" s="2">
        <f t="shared" si="1"/>
        <v>4</v>
      </c>
      <c r="N4" s="2"/>
      <c r="O4" s="2"/>
      <c r="P4" s="2"/>
      <c r="Q4" s="2">
        <f t="shared" si="2"/>
        <v>1</v>
      </c>
      <c r="R4" s="2">
        <f t="shared" si="3"/>
        <v>1</v>
      </c>
      <c r="S4" s="2">
        <f t="shared" si="4"/>
        <v>0</v>
      </c>
      <c r="T4" s="2">
        <f t="shared" si="5"/>
        <v>1</v>
      </c>
      <c r="U4" s="2">
        <f t="shared" si="6"/>
        <v>1</v>
      </c>
      <c r="V4" s="2">
        <f t="shared" si="7"/>
        <v>4</v>
      </c>
      <c r="W4" s="34">
        <f>L4-MIN(D4:F4,J4:K4)</f>
        <v>203.9387755102041</v>
      </c>
      <c r="X4" s="46" t="s">
        <v>576</v>
      </c>
    </row>
    <row r="5" spans="1:1808" s="11" customFormat="1">
      <c r="A5" s="12" t="s">
        <v>189</v>
      </c>
      <c r="B5" s="12" t="s">
        <v>10</v>
      </c>
      <c r="C5" s="12" t="s">
        <v>190</v>
      </c>
      <c r="D5" s="34">
        <v>57</v>
      </c>
      <c r="E5" s="34">
        <v>59.693877551020407</v>
      </c>
      <c r="F5" s="34">
        <v>53</v>
      </c>
      <c r="G5" s="36"/>
      <c r="H5" s="36"/>
      <c r="I5" s="36"/>
      <c r="J5" s="37"/>
      <c r="K5" s="34">
        <v>55</v>
      </c>
      <c r="L5" s="34">
        <f t="shared" si="0"/>
        <v>224.69387755102042</v>
      </c>
      <c r="M5" s="2">
        <f t="shared" si="1"/>
        <v>4</v>
      </c>
      <c r="N5" s="2"/>
      <c r="O5" s="38">
        <v>100</v>
      </c>
      <c r="P5" s="2"/>
      <c r="Q5" s="2">
        <f t="shared" si="2"/>
        <v>1</v>
      </c>
      <c r="R5" s="2">
        <f t="shared" si="3"/>
        <v>1</v>
      </c>
      <c r="S5" s="2">
        <f t="shared" si="4"/>
        <v>1</v>
      </c>
      <c r="T5" s="2">
        <f t="shared" si="5"/>
        <v>0</v>
      </c>
      <c r="U5" s="2">
        <f t="shared" si="6"/>
        <v>1</v>
      </c>
      <c r="V5" s="2">
        <f t="shared" si="7"/>
        <v>4</v>
      </c>
      <c r="W5" s="34">
        <f>L5-MIN(D5:F5,J5:K5)</f>
        <v>171.69387755102042</v>
      </c>
      <c r="X5" s="46" t="s">
        <v>576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</row>
    <row r="6" spans="1:1808">
      <c r="A6" s="12" t="s">
        <v>226</v>
      </c>
      <c r="B6" s="12" t="s">
        <v>169</v>
      </c>
      <c r="C6" s="12" t="s">
        <v>172</v>
      </c>
      <c r="D6" s="34">
        <v>94</v>
      </c>
      <c r="E6" s="34"/>
      <c r="F6" s="34">
        <v>85</v>
      </c>
      <c r="G6" s="36">
        <v>68</v>
      </c>
      <c r="H6" s="36"/>
      <c r="I6" s="36"/>
      <c r="J6" s="37">
        <f>MAX(G6:I6)</f>
        <v>68</v>
      </c>
      <c r="K6" s="34"/>
      <c r="L6" s="34">
        <f t="shared" si="0"/>
        <v>247</v>
      </c>
      <c r="M6" s="2">
        <f t="shared" si="1"/>
        <v>3</v>
      </c>
      <c r="N6" s="2"/>
      <c r="O6" s="2"/>
      <c r="P6" s="2"/>
      <c r="Q6" s="2">
        <f t="shared" si="2"/>
        <v>1</v>
      </c>
      <c r="R6" s="2">
        <f t="shared" si="3"/>
        <v>0</v>
      </c>
      <c r="S6" s="2">
        <f t="shared" si="4"/>
        <v>1</v>
      </c>
      <c r="T6" s="2">
        <f t="shared" si="5"/>
        <v>1</v>
      </c>
      <c r="U6" s="2">
        <f t="shared" si="6"/>
        <v>0</v>
      </c>
      <c r="V6" s="2">
        <f t="shared" si="7"/>
        <v>3</v>
      </c>
      <c r="W6" s="34">
        <f t="shared" ref="W6:W12" si="8">L6</f>
        <v>247</v>
      </c>
      <c r="X6" s="46" t="s">
        <v>576</v>
      </c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</row>
    <row r="7" spans="1:1808">
      <c r="A7" s="12" t="s">
        <v>191</v>
      </c>
      <c r="B7" s="12" t="s">
        <v>169</v>
      </c>
      <c r="C7" s="12" t="s">
        <v>77</v>
      </c>
      <c r="D7" s="34">
        <v>89</v>
      </c>
      <c r="E7" s="34">
        <v>60.714285714285715</v>
      </c>
      <c r="F7" s="34"/>
      <c r="G7" s="36"/>
      <c r="H7" s="36"/>
      <c r="I7" s="36"/>
      <c r="J7" s="37"/>
      <c r="K7" s="34">
        <v>90</v>
      </c>
      <c r="L7" s="34">
        <f t="shared" si="0"/>
        <v>239.71428571428572</v>
      </c>
      <c r="M7" s="2">
        <f t="shared" si="1"/>
        <v>3</v>
      </c>
      <c r="N7" s="2"/>
      <c r="O7" s="2"/>
      <c r="P7" s="2"/>
      <c r="Q7" s="2">
        <f t="shared" si="2"/>
        <v>1</v>
      </c>
      <c r="R7" s="2">
        <f t="shared" si="3"/>
        <v>1</v>
      </c>
      <c r="S7" s="2">
        <f t="shared" si="4"/>
        <v>0</v>
      </c>
      <c r="T7" s="2">
        <f t="shared" si="5"/>
        <v>0</v>
      </c>
      <c r="U7" s="2">
        <f t="shared" si="6"/>
        <v>1</v>
      </c>
      <c r="V7" s="2">
        <f t="shared" si="7"/>
        <v>3</v>
      </c>
      <c r="W7" s="34">
        <f t="shared" si="8"/>
        <v>239.71428571428572</v>
      </c>
      <c r="X7" s="46" t="s">
        <v>576</v>
      </c>
    </row>
    <row r="8" spans="1:1808">
      <c r="A8" s="12" t="s">
        <v>227</v>
      </c>
      <c r="B8" s="12" t="s">
        <v>228</v>
      </c>
      <c r="C8" s="12" t="s">
        <v>89</v>
      </c>
      <c r="D8" s="34">
        <v>91</v>
      </c>
      <c r="E8" s="34">
        <v>53.061224489795919</v>
      </c>
      <c r="F8" s="34"/>
      <c r="G8" s="36"/>
      <c r="H8" s="36"/>
      <c r="I8" s="36"/>
      <c r="J8" s="37"/>
      <c r="K8" s="34">
        <v>90</v>
      </c>
      <c r="L8" s="34">
        <f t="shared" si="0"/>
        <v>234.0612244897959</v>
      </c>
      <c r="M8" s="2">
        <f t="shared" si="1"/>
        <v>3</v>
      </c>
      <c r="N8" s="2"/>
      <c r="O8" s="2"/>
      <c r="P8" s="2"/>
      <c r="Q8" s="2">
        <f t="shared" si="2"/>
        <v>1</v>
      </c>
      <c r="R8" s="2">
        <f t="shared" si="3"/>
        <v>1</v>
      </c>
      <c r="S8" s="2">
        <f t="shared" si="4"/>
        <v>0</v>
      </c>
      <c r="T8" s="2">
        <f t="shared" si="5"/>
        <v>0</v>
      </c>
      <c r="U8" s="2">
        <f t="shared" si="6"/>
        <v>1</v>
      </c>
      <c r="V8" s="2">
        <f t="shared" si="7"/>
        <v>3</v>
      </c>
      <c r="W8" s="34">
        <f t="shared" si="8"/>
        <v>234.0612244897959</v>
      </c>
      <c r="X8" s="46" t="s">
        <v>576</v>
      </c>
    </row>
    <row r="9" spans="1:1808">
      <c r="A9" s="12" t="s">
        <v>230</v>
      </c>
      <c r="B9" s="12" t="s">
        <v>231</v>
      </c>
      <c r="C9" s="12" t="s">
        <v>76</v>
      </c>
      <c r="D9" s="34">
        <v>90</v>
      </c>
      <c r="E9" s="34">
        <v>41.836734693877553</v>
      </c>
      <c r="F9" s="34">
        <v>66</v>
      </c>
      <c r="G9" s="36">
        <v>76</v>
      </c>
      <c r="H9" s="36"/>
      <c r="I9" s="36"/>
      <c r="J9" s="37">
        <f>MAX(G9:I9)</f>
        <v>76</v>
      </c>
      <c r="K9" s="34"/>
      <c r="L9" s="34">
        <f>SUM(D9:F9,J9:K9)</f>
        <v>273.83673469387759</v>
      </c>
      <c r="M9" s="2">
        <f>COUNT(D9:F9,J9:K9)</f>
        <v>4</v>
      </c>
      <c r="N9" s="2"/>
      <c r="O9" s="2"/>
      <c r="P9" s="2"/>
      <c r="Q9" s="2">
        <f>IF(D9&gt;46,1,0)</f>
        <v>1</v>
      </c>
      <c r="R9" s="2">
        <f>IF(E9&gt;40,1,0)</f>
        <v>1</v>
      </c>
      <c r="S9" s="2">
        <f>IF(F9&gt;45,1,0)</f>
        <v>1</v>
      </c>
      <c r="T9" s="2">
        <f>IF(J9&gt;=50,1,0)</f>
        <v>1</v>
      </c>
      <c r="U9" s="2">
        <f>IF(K9&gt;=50,1,0)</f>
        <v>0</v>
      </c>
      <c r="V9" s="2">
        <f>SUM(Q9:U9)</f>
        <v>4</v>
      </c>
      <c r="W9" s="34">
        <f>L9-MIN(D9:F9,J9:K9)</f>
        <v>232.00000000000003</v>
      </c>
      <c r="X9" s="46" t="s">
        <v>576</v>
      </c>
    </row>
    <row r="10" spans="1:1808">
      <c r="A10" s="12" t="s">
        <v>203</v>
      </c>
      <c r="B10" s="12" t="s">
        <v>15</v>
      </c>
      <c r="C10" s="12" t="s">
        <v>6</v>
      </c>
      <c r="D10" s="34">
        <v>82</v>
      </c>
      <c r="E10" s="34"/>
      <c r="F10" s="34">
        <v>74</v>
      </c>
      <c r="G10" s="36">
        <v>75</v>
      </c>
      <c r="H10" s="36"/>
      <c r="I10" s="36"/>
      <c r="J10" s="37">
        <f>MAX(G10:I10)</f>
        <v>75</v>
      </c>
      <c r="K10" s="34"/>
      <c r="L10" s="34">
        <f t="shared" si="0"/>
        <v>231</v>
      </c>
      <c r="M10" s="2">
        <f t="shared" si="1"/>
        <v>3</v>
      </c>
      <c r="N10" s="2"/>
      <c r="O10" s="2"/>
      <c r="P10" s="2"/>
      <c r="Q10" s="2">
        <f t="shared" si="2"/>
        <v>1</v>
      </c>
      <c r="R10" s="2">
        <f t="shared" si="3"/>
        <v>0</v>
      </c>
      <c r="S10" s="2">
        <f t="shared" si="4"/>
        <v>1</v>
      </c>
      <c r="T10" s="2">
        <f t="shared" si="5"/>
        <v>1</v>
      </c>
      <c r="U10" s="2">
        <f t="shared" si="6"/>
        <v>0</v>
      </c>
      <c r="V10" s="2">
        <f t="shared" si="7"/>
        <v>3</v>
      </c>
      <c r="W10" s="34">
        <f t="shared" si="8"/>
        <v>231</v>
      </c>
      <c r="X10" s="46" t="s">
        <v>576</v>
      </c>
    </row>
    <row r="11" spans="1:1808">
      <c r="A11" s="12" t="s">
        <v>250</v>
      </c>
      <c r="B11" s="12" t="s">
        <v>97</v>
      </c>
      <c r="C11" s="12" t="s">
        <v>9</v>
      </c>
      <c r="D11" s="34">
        <v>83</v>
      </c>
      <c r="E11" s="34">
        <v>41.836734693877553</v>
      </c>
      <c r="F11" s="34"/>
      <c r="G11" s="36">
        <v>92</v>
      </c>
      <c r="H11" s="36"/>
      <c r="I11" s="36">
        <v>64</v>
      </c>
      <c r="J11" s="37">
        <f>MAX(G11:I11)</f>
        <v>92</v>
      </c>
      <c r="K11" s="34"/>
      <c r="L11" s="34">
        <f t="shared" si="0"/>
        <v>216.83673469387756</v>
      </c>
      <c r="M11" s="2">
        <f t="shared" si="1"/>
        <v>3</v>
      </c>
      <c r="N11" s="2"/>
      <c r="O11" s="2"/>
      <c r="P11" s="2"/>
      <c r="Q11" s="2">
        <f t="shared" si="2"/>
        <v>1</v>
      </c>
      <c r="R11" s="2">
        <f t="shared" si="3"/>
        <v>1</v>
      </c>
      <c r="S11" s="2">
        <f t="shared" si="4"/>
        <v>0</v>
      </c>
      <c r="T11" s="2">
        <f t="shared" si="5"/>
        <v>1</v>
      </c>
      <c r="U11" s="2">
        <f t="shared" si="6"/>
        <v>0</v>
      </c>
      <c r="V11" s="2">
        <f t="shared" si="7"/>
        <v>3</v>
      </c>
      <c r="W11" s="34">
        <f t="shared" si="8"/>
        <v>216.83673469387756</v>
      </c>
      <c r="X11" s="46" t="s">
        <v>576</v>
      </c>
    </row>
    <row r="12" spans="1:1808">
      <c r="A12" s="12" t="s">
        <v>214</v>
      </c>
      <c r="B12" s="12" t="s">
        <v>74</v>
      </c>
      <c r="C12" s="12" t="s">
        <v>17</v>
      </c>
      <c r="D12" s="34">
        <v>88</v>
      </c>
      <c r="E12" s="34">
        <v>43.367346938775512</v>
      </c>
      <c r="F12" s="34"/>
      <c r="G12" s="36">
        <v>80</v>
      </c>
      <c r="H12" s="36"/>
      <c r="I12" s="36"/>
      <c r="J12" s="37">
        <f>MAX(G12:I12)</f>
        <v>80</v>
      </c>
      <c r="K12" s="34"/>
      <c r="L12" s="34">
        <f t="shared" si="0"/>
        <v>211.36734693877551</v>
      </c>
      <c r="M12" s="2">
        <f t="shared" si="1"/>
        <v>3</v>
      </c>
      <c r="N12" s="2"/>
      <c r="O12" s="2"/>
      <c r="P12" s="2"/>
      <c r="Q12" s="2">
        <f t="shared" si="2"/>
        <v>1</v>
      </c>
      <c r="R12" s="2">
        <f t="shared" si="3"/>
        <v>1</v>
      </c>
      <c r="S12" s="2">
        <f t="shared" si="4"/>
        <v>0</v>
      </c>
      <c r="T12" s="2">
        <f t="shared" si="5"/>
        <v>1</v>
      </c>
      <c r="U12" s="2">
        <f t="shared" si="6"/>
        <v>0</v>
      </c>
      <c r="V12" s="2">
        <f t="shared" si="7"/>
        <v>3</v>
      </c>
      <c r="W12" s="34">
        <f t="shared" si="8"/>
        <v>211.36734693877551</v>
      </c>
      <c r="X12" s="46" t="s">
        <v>576</v>
      </c>
    </row>
    <row r="13" spans="1:1808">
      <c r="A13" s="12" t="s">
        <v>220</v>
      </c>
      <c r="B13" s="12" t="s">
        <v>221</v>
      </c>
      <c r="C13" s="12" t="s">
        <v>37</v>
      </c>
      <c r="D13" s="34">
        <v>90</v>
      </c>
      <c r="E13" s="34">
        <v>53.061224489795919</v>
      </c>
      <c r="F13" s="34">
        <v>62</v>
      </c>
      <c r="G13" s="36"/>
      <c r="H13" s="36"/>
      <c r="I13" s="36"/>
      <c r="J13" s="37"/>
      <c r="K13" s="34"/>
      <c r="L13" s="34">
        <f t="shared" si="0"/>
        <v>205.0612244897959</v>
      </c>
      <c r="M13" s="2">
        <f t="shared" si="1"/>
        <v>3</v>
      </c>
      <c r="N13" s="2"/>
      <c r="O13" s="38">
        <v>85</v>
      </c>
      <c r="P13" s="2"/>
      <c r="Q13" s="2">
        <f t="shared" si="2"/>
        <v>1</v>
      </c>
      <c r="R13" s="2">
        <f t="shared" si="3"/>
        <v>1</v>
      </c>
      <c r="S13" s="2">
        <f t="shared" si="4"/>
        <v>1</v>
      </c>
      <c r="T13" s="2">
        <f t="shared" si="5"/>
        <v>0</v>
      </c>
      <c r="U13" s="2">
        <f t="shared" si="6"/>
        <v>0</v>
      </c>
      <c r="V13" s="2">
        <f t="shared" si="7"/>
        <v>3</v>
      </c>
      <c r="W13" s="34">
        <f>L13</f>
        <v>205.0612244897959</v>
      </c>
      <c r="X13" s="46" t="s">
        <v>576</v>
      </c>
    </row>
    <row r="14" spans="1:1808" s="11" customFormat="1">
      <c r="A14" s="12" t="s">
        <v>200</v>
      </c>
      <c r="B14" s="12" t="s">
        <v>201</v>
      </c>
      <c r="C14" s="12"/>
      <c r="D14" s="34">
        <v>69</v>
      </c>
      <c r="E14" s="34"/>
      <c r="F14" s="34">
        <v>60</v>
      </c>
      <c r="G14" s="36">
        <v>66</v>
      </c>
      <c r="H14" s="36"/>
      <c r="I14" s="36"/>
      <c r="J14" s="37">
        <f>MAX(G14:I14)</f>
        <v>66</v>
      </c>
      <c r="K14" s="34">
        <v>0</v>
      </c>
      <c r="L14" s="34">
        <f t="shared" si="0"/>
        <v>195</v>
      </c>
      <c r="M14" s="2">
        <f t="shared" si="1"/>
        <v>4</v>
      </c>
      <c r="N14" s="2"/>
      <c r="O14" s="2"/>
      <c r="P14" s="2"/>
      <c r="Q14" s="2">
        <f t="shared" si="2"/>
        <v>1</v>
      </c>
      <c r="R14" s="2">
        <f t="shared" si="3"/>
        <v>0</v>
      </c>
      <c r="S14" s="2">
        <f t="shared" si="4"/>
        <v>1</v>
      </c>
      <c r="T14" s="2">
        <f t="shared" si="5"/>
        <v>1</v>
      </c>
      <c r="U14" s="2">
        <f t="shared" si="6"/>
        <v>0</v>
      </c>
      <c r="V14" s="2">
        <f t="shared" si="7"/>
        <v>3</v>
      </c>
      <c r="W14" s="34">
        <f>L14-MIN(D14:F14,J14:K14)</f>
        <v>195</v>
      </c>
      <c r="X14" s="46" t="s">
        <v>576</v>
      </c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  <c r="AML14" s="7"/>
      <c r="AMM14" s="7"/>
      <c r="AMN14" s="7"/>
      <c r="AMO14" s="7"/>
      <c r="AMP14" s="7"/>
      <c r="AMQ14" s="7"/>
      <c r="AMR14" s="7"/>
      <c r="AMS14" s="7"/>
      <c r="AMT14" s="7"/>
      <c r="AMU14" s="7"/>
      <c r="AMV14" s="7"/>
      <c r="AMW14" s="7"/>
      <c r="AMX14" s="7"/>
      <c r="AMY14" s="7"/>
      <c r="AMZ14" s="7"/>
      <c r="ANA14" s="7"/>
      <c r="ANB14" s="7"/>
      <c r="ANC14" s="7"/>
      <c r="AND14" s="7"/>
      <c r="ANE14" s="7"/>
      <c r="ANF14" s="7"/>
      <c r="ANG14" s="7"/>
      <c r="ANH14" s="7"/>
      <c r="ANI14" s="7"/>
      <c r="ANJ14" s="7"/>
      <c r="ANK14" s="7"/>
      <c r="ANL14" s="7"/>
      <c r="ANM14" s="7"/>
      <c r="ANN14" s="7"/>
      <c r="ANO14" s="7"/>
      <c r="ANP14" s="7"/>
      <c r="ANQ14" s="7"/>
      <c r="ANR14" s="7"/>
      <c r="ANS14" s="7"/>
      <c r="ANT14" s="7"/>
      <c r="ANU14" s="7"/>
      <c r="ANV14" s="7"/>
      <c r="ANW14" s="7"/>
      <c r="ANX14" s="7"/>
      <c r="ANY14" s="7"/>
      <c r="ANZ14" s="7"/>
      <c r="AOA14" s="7"/>
      <c r="AOB14" s="7"/>
      <c r="AOC14" s="7"/>
      <c r="AOD14" s="7"/>
      <c r="AOE14" s="7"/>
      <c r="AOF14" s="7"/>
      <c r="AOG14" s="7"/>
      <c r="AOH14" s="7"/>
      <c r="AOI14" s="7"/>
      <c r="AOJ14" s="7"/>
      <c r="AOK14" s="7"/>
      <c r="AOL14" s="7"/>
      <c r="AOM14" s="7"/>
      <c r="AON14" s="7"/>
      <c r="AOO14" s="7"/>
      <c r="AOP14" s="7"/>
      <c r="AOQ14" s="7"/>
      <c r="AOR14" s="7"/>
      <c r="AOS14" s="7"/>
      <c r="AOT14" s="7"/>
      <c r="AOU14" s="7"/>
      <c r="AOV14" s="7"/>
      <c r="AOW14" s="7"/>
      <c r="AOX14" s="7"/>
      <c r="AOY14" s="7"/>
      <c r="AOZ14" s="7"/>
      <c r="APA14" s="7"/>
      <c r="APB14" s="7"/>
      <c r="APC14" s="7"/>
      <c r="APD14" s="7"/>
      <c r="APE14" s="7"/>
      <c r="APF14" s="7"/>
      <c r="APG14" s="7"/>
      <c r="APH14" s="7"/>
      <c r="API14" s="7"/>
      <c r="APJ14" s="7"/>
      <c r="APK14" s="7"/>
      <c r="APL14" s="7"/>
      <c r="APM14" s="7"/>
      <c r="APN14" s="7"/>
      <c r="APO14" s="7"/>
      <c r="APP14" s="7"/>
      <c r="APQ14" s="7"/>
      <c r="APR14" s="7"/>
      <c r="APS14" s="7"/>
      <c r="APT14" s="7"/>
      <c r="APU14" s="7"/>
      <c r="APV14" s="7"/>
      <c r="APW14" s="7"/>
      <c r="APX14" s="7"/>
      <c r="APY14" s="7"/>
      <c r="APZ14" s="7"/>
      <c r="AQA14" s="7"/>
      <c r="AQB14" s="7"/>
      <c r="AQC14" s="7"/>
      <c r="AQD14" s="7"/>
      <c r="AQE14" s="7"/>
      <c r="AQF14" s="7"/>
      <c r="AQG14" s="7"/>
      <c r="AQH14" s="7"/>
      <c r="AQI14" s="7"/>
      <c r="AQJ14" s="7"/>
      <c r="AQK14" s="7"/>
      <c r="AQL14" s="7"/>
      <c r="AQM14" s="7"/>
      <c r="AQN14" s="7"/>
      <c r="AQO14" s="7"/>
      <c r="AQP14" s="7"/>
      <c r="AQQ14" s="7"/>
      <c r="AQR14" s="7"/>
      <c r="AQS14" s="7"/>
      <c r="AQT14" s="7"/>
      <c r="AQU14" s="7"/>
      <c r="AQV14" s="7"/>
      <c r="AQW14" s="7"/>
      <c r="AQX14" s="7"/>
      <c r="AQY14" s="7"/>
      <c r="AQZ14" s="7"/>
      <c r="ARA14" s="7"/>
      <c r="ARB14" s="7"/>
      <c r="ARC14" s="7"/>
      <c r="ARD14" s="7"/>
      <c r="ARE14" s="7"/>
      <c r="ARF14" s="7"/>
      <c r="ARG14" s="7"/>
      <c r="ARH14" s="7"/>
      <c r="ARI14" s="7"/>
      <c r="ARJ14" s="7"/>
      <c r="ARK14" s="7"/>
      <c r="ARL14" s="7"/>
      <c r="ARM14" s="7"/>
      <c r="ARN14" s="7"/>
      <c r="ARO14" s="7"/>
      <c r="ARP14" s="7"/>
      <c r="ARQ14" s="7"/>
      <c r="ARR14" s="7"/>
      <c r="ARS14" s="7"/>
      <c r="ART14" s="7"/>
      <c r="ARU14" s="7"/>
      <c r="ARV14" s="7"/>
      <c r="ARW14" s="7"/>
      <c r="ARX14" s="7"/>
      <c r="ARY14" s="7"/>
      <c r="ARZ14" s="7"/>
      <c r="ASA14" s="7"/>
      <c r="ASB14" s="7"/>
      <c r="ASC14" s="7"/>
      <c r="ASD14" s="7"/>
      <c r="ASE14" s="7"/>
      <c r="ASF14" s="7"/>
      <c r="ASG14" s="7"/>
      <c r="ASH14" s="7"/>
      <c r="ASI14" s="7"/>
      <c r="ASJ14" s="7"/>
      <c r="ASK14" s="7"/>
      <c r="ASL14" s="7"/>
      <c r="ASM14" s="7"/>
      <c r="ASN14" s="7"/>
      <c r="ASO14" s="7"/>
      <c r="ASP14" s="7"/>
      <c r="ASQ14" s="7"/>
      <c r="ASR14" s="7"/>
      <c r="ASS14" s="7"/>
      <c r="AST14" s="7"/>
      <c r="ASU14" s="7"/>
      <c r="ASV14" s="7"/>
      <c r="ASW14" s="7"/>
      <c r="ASX14" s="7"/>
      <c r="ASY14" s="7"/>
      <c r="ASZ14" s="7"/>
      <c r="ATA14" s="7"/>
      <c r="ATB14" s="7"/>
      <c r="ATC14" s="7"/>
      <c r="ATD14" s="7"/>
      <c r="ATE14" s="7"/>
      <c r="ATF14" s="7"/>
      <c r="ATG14" s="7"/>
      <c r="ATH14" s="7"/>
      <c r="ATI14" s="7"/>
      <c r="ATJ14" s="7"/>
      <c r="ATK14" s="7"/>
      <c r="ATL14" s="7"/>
      <c r="ATM14" s="7"/>
      <c r="ATN14" s="7"/>
      <c r="ATO14" s="7"/>
      <c r="ATP14" s="7"/>
      <c r="ATQ14" s="7"/>
      <c r="ATR14" s="7"/>
      <c r="ATS14" s="7"/>
      <c r="ATT14" s="7"/>
      <c r="ATU14" s="7"/>
      <c r="ATV14" s="7"/>
      <c r="ATW14" s="7"/>
      <c r="ATX14" s="7"/>
      <c r="ATY14" s="7"/>
      <c r="ATZ14" s="7"/>
      <c r="AUA14" s="7"/>
      <c r="AUB14" s="7"/>
      <c r="AUC14" s="7"/>
      <c r="AUD14" s="7"/>
      <c r="AUE14" s="7"/>
      <c r="AUF14" s="7"/>
      <c r="AUG14" s="7"/>
      <c r="AUH14" s="7"/>
      <c r="AUI14" s="7"/>
      <c r="AUJ14" s="7"/>
      <c r="AUK14" s="7"/>
      <c r="AUL14" s="7"/>
      <c r="AUM14" s="7"/>
      <c r="AUN14" s="7"/>
      <c r="AUO14" s="7"/>
      <c r="AUP14" s="7"/>
      <c r="AUQ14" s="7"/>
      <c r="AUR14" s="7"/>
      <c r="AUS14" s="7"/>
      <c r="AUT14" s="7"/>
      <c r="AUU14" s="7"/>
      <c r="AUV14" s="7"/>
      <c r="AUW14" s="7"/>
      <c r="AUX14" s="7"/>
      <c r="AUY14" s="7"/>
      <c r="AUZ14" s="7"/>
      <c r="AVA14" s="7"/>
      <c r="AVB14" s="7"/>
      <c r="AVC14" s="7"/>
      <c r="AVD14" s="7"/>
      <c r="AVE14" s="7"/>
      <c r="AVF14" s="7"/>
      <c r="AVG14" s="7"/>
      <c r="AVH14" s="7"/>
      <c r="AVI14" s="7"/>
      <c r="AVJ14" s="7"/>
      <c r="AVK14" s="7"/>
      <c r="AVL14" s="7"/>
      <c r="AVM14" s="7"/>
      <c r="AVN14" s="7"/>
      <c r="AVO14" s="7"/>
      <c r="AVP14" s="7"/>
      <c r="AVQ14" s="7"/>
      <c r="AVR14" s="7"/>
      <c r="AVS14" s="7"/>
      <c r="AVT14" s="7"/>
      <c r="AVU14" s="7"/>
      <c r="AVV14" s="7"/>
      <c r="AVW14" s="7"/>
      <c r="AVX14" s="7"/>
      <c r="AVY14" s="7"/>
      <c r="AVZ14" s="7"/>
      <c r="AWA14" s="7"/>
      <c r="AWB14" s="7"/>
      <c r="AWC14" s="7"/>
      <c r="AWD14" s="7"/>
      <c r="AWE14" s="7"/>
      <c r="AWF14" s="7"/>
      <c r="AWG14" s="7"/>
      <c r="AWH14" s="7"/>
      <c r="AWI14" s="7"/>
      <c r="AWJ14" s="7"/>
      <c r="AWK14" s="7"/>
      <c r="AWL14" s="7"/>
      <c r="AWM14" s="7"/>
      <c r="AWN14" s="7"/>
      <c r="AWO14" s="7"/>
      <c r="AWP14" s="7"/>
      <c r="AWQ14" s="7"/>
      <c r="AWR14" s="7"/>
      <c r="AWS14" s="7"/>
      <c r="AWT14" s="7"/>
      <c r="AWU14" s="7"/>
      <c r="AWV14" s="7"/>
      <c r="AWW14" s="7"/>
      <c r="AWX14" s="7"/>
      <c r="AWY14" s="7"/>
      <c r="AWZ14" s="7"/>
      <c r="AXA14" s="7"/>
      <c r="AXB14" s="7"/>
      <c r="AXC14" s="7"/>
      <c r="AXD14" s="7"/>
      <c r="AXE14" s="7"/>
      <c r="AXF14" s="7"/>
      <c r="AXG14" s="7"/>
      <c r="AXH14" s="7"/>
      <c r="AXI14" s="7"/>
      <c r="AXJ14" s="7"/>
      <c r="AXK14" s="7"/>
      <c r="AXL14" s="7"/>
      <c r="AXM14" s="7"/>
      <c r="AXN14" s="7"/>
      <c r="AXO14" s="7"/>
      <c r="AXP14" s="7"/>
      <c r="AXQ14" s="7"/>
      <c r="AXR14" s="7"/>
      <c r="AXS14" s="7"/>
      <c r="AXT14" s="7"/>
      <c r="AXU14" s="7"/>
      <c r="AXV14" s="7"/>
      <c r="AXW14" s="7"/>
      <c r="AXX14" s="7"/>
      <c r="AXY14" s="7"/>
      <c r="AXZ14" s="7"/>
      <c r="AYA14" s="7"/>
      <c r="AYB14" s="7"/>
      <c r="AYC14" s="7"/>
      <c r="AYD14" s="7"/>
      <c r="AYE14" s="7"/>
      <c r="AYF14" s="7"/>
      <c r="AYG14" s="7"/>
      <c r="AYH14" s="7"/>
      <c r="AYI14" s="7"/>
      <c r="AYJ14" s="7"/>
      <c r="AYK14" s="7"/>
      <c r="AYL14" s="7"/>
      <c r="AYM14" s="7"/>
      <c r="AYN14" s="7"/>
      <c r="AYO14" s="7"/>
      <c r="AYP14" s="7"/>
      <c r="AYQ14" s="7"/>
      <c r="AYR14" s="7"/>
      <c r="AYS14" s="7"/>
      <c r="AYT14" s="7"/>
      <c r="AYU14" s="7"/>
      <c r="AYV14" s="7"/>
      <c r="AYW14" s="7"/>
      <c r="AYX14" s="7"/>
      <c r="AYY14" s="7"/>
      <c r="AYZ14" s="7"/>
      <c r="AZA14" s="7"/>
      <c r="AZB14" s="7"/>
      <c r="AZC14" s="7"/>
      <c r="AZD14" s="7"/>
      <c r="AZE14" s="7"/>
      <c r="AZF14" s="7"/>
      <c r="AZG14" s="7"/>
      <c r="AZH14" s="7"/>
      <c r="AZI14" s="7"/>
      <c r="AZJ14" s="7"/>
      <c r="AZK14" s="7"/>
      <c r="AZL14" s="7"/>
      <c r="AZM14" s="7"/>
      <c r="AZN14" s="7"/>
      <c r="AZO14" s="7"/>
      <c r="AZP14" s="7"/>
      <c r="AZQ14" s="7"/>
      <c r="AZR14" s="7"/>
      <c r="AZS14" s="7"/>
      <c r="AZT14" s="7"/>
      <c r="AZU14" s="7"/>
      <c r="AZV14" s="7"/>
      <c r="AZW14" s="7"/>
      <c r="AZX14" s="7"/>
      <c r="AZY14" s="7"/>
      <c r="AZZ14" s="7"/>
      <c r="BAA14" s="7"/>
      <c r="BAB14" s="7"/>
      <c r="BAC14" s="7"/>
      <c r="BAD14" s="7"/>
      <c r="BAE14" s="7"/>
      <c r="BAF14" s="7"/>
      <c r="BAG14" s="7"/>
      <c r="BAH14" s="7"/>
      <c r="BAI14" s="7"/>
      <c r="BAJ14" s="7"/>
      <c r="BAK14" s="7"/>
      <c r="BAL14" s="7"/>
      <c r="BAM14" s="7"/>
      <c r="BAN14" s="7"/>
      <c r="BAO14" s="7"/>
      <c r="BAP14" s="7"/>
      <c r="BAQ14" s="7"/>
      <c r="BAR14" s="7"/>
      <c r="BAS14" s="7"/>
      <c r="BAT14" s="7"/>
      <c r="BAU14" s="7"/>
      <c r="BAV14" s="7"/>
      <c r="BAW14" s="7"/>
      <c r="BAX14" s="7"/>
      <c r="BAY14" s="7"/>
      <c r="BAZ14" s="7"/>
      <c r="BBA14" s="7"/>
      <c r="BBB14" s="7"/>
      <c r="BBC14" s="7"/>
      <c r="BBD14" s="7"/>
      <c r="BBE14" s="7"/>
      <c r="BBF14" s="7"/>
      <c r="BBG14" s="7"/>
      <c r="BBH14" s="7"/>
      <c r="BBI14" s="7"/>
      <c r="BBJ14" s="7"/>
      <c r="BBK14" s="7"/>
      <c r="BBL14" s="7"/>
      <c r="BBM14" s="7"/>
      <c r="BBN14" s="7"/>
      <c r="BBO14" s="7"/>
      <c r="BBP14" s="7"/>
      <c r="BBQ14" s="7"/>
      <c r="BBR14" s="7"/>
      <c r="BBS14" s="7"/>
      <c r="BBT14" s="7"/>
      <c r="BBU14" s="7"/>
      <c r="BBV14" s="7"/>
      <c r="BBW14" s="7"/>
      <c r="BBX14" s="7"/>
      <c r="BBY14" s="7"/>
      <c r="BBZ14" s="7"/>
      <c r="BCA14" s="7"/>
      <c r="BCB14" s="7"/>
      <c r="BCC14" s="7"/>
      <c r="BCD14" s="7"/>
      <c r="BCE14" s="7"/>
      <c r="BCF14" s="7"/>
      <c r="BCG14" s="7"/>
      <c r="BCH14" s="7"/>
      <c r="BCI14" s="7"/>
      <c r="BCJ14" s="7"/>
      <c r="BCK14" s="7"/>
      <c r="BCL14" s="7"/>
      <c r="BCM14" s="7"/>
      <c r="BCN14" s="7"/>
      <c r="BCO14" s="7"/>
      <c r="BCP14" s="7"/>
      <c r="BCQ14" s="7"/>
      <c r="BCR14" s="7"/>
      <c r="BCS14" s="7"/>
      <c r="BCT14" s="7"/>
      <c r="BCU14" s="7"/>
      <c r="BCV14" s="7"/>
      <c r="BCW14" s="7"/>
      <c r="BCX14" s="7"/>
      <c r="BCY14" s="7"/>
      <c r="BCZ14" s="7"/>
      <c r="BDA14" s="7"/>
      <c r="BDB14" s="7"/>
      <c r="BDC14" s="7"/>
      <c r="BDD14" s="7"/>
      <c r="BDE14" s="7"/>
      <c r="BDF14" s="7"/>
      <c r="BDG14" s="7"/>
      <c r="BDH14" s="7"/>
      <c r="BDI14" s="7"/>
      <c r="BDJ14" s="7"/>
      <c r="BDK14" s="7"/>
      <c r="BDL14" s="7"/>
      <c r="BDM14" s="7"/>
      <c r="BDN14" s="7"/>
      <c r="BDO14" s="7"/>
      <c r="BDP14" s="7"/>
      <c r="BDQ14" s="7"/>
      <c r="BDR14" s="7"/>
      <c r="BDS14" s="7"/>
      <c r="BDT14" s="7"/>
      <c r="BDU14" s="7"/>
      <c r="BDV14" s="7"/>
      <c r="BDW14" s="7"/>
      <c r="BDX14" s="7"/>
      <c r="BDY14" s="7"/>
      <c r="BDZ14" s="7"/>
      <c r="BEA14" s="7"/>
      <c r="BEB14" s="7"/>
      <c r="BEC14" s="7"/>
      <c r="BED14" s="7"/>
      <c r="BEE14" s="7"/>
      <c r="BEF14" s="7"/>
      <c r="BEG14" s="7"/>
      <c r="BEH14" s="7"/>
      <c r="BEI14" s="7"/>
      <c r="BEJ14" s="7"/>
      <c r="BEK14" s="7"/>
      <c r="BEL14" s="7"/>
      <c r="BEM14" s="7"/>
      <c r="BEN14" s="7"/>
      <c r="BEO14" s="7"/>
      <c r="BEP14" s="7"/>
      <c r="BEQ14" s="7"/>
      <c r="BER14" s="7"/>
      <c r="BES14" s="7"/>
      <c r="BET14" s="7"/>
      <c r="BEU14" s="7"/>
      <c r="BEV14" s="7"/>
      <c r="BEW14" s="7"/>
      <c r="BEX14" s="7"/>
      <c r="BEY14" s="7"/>
      <c r="BEZ14" s="7"/>
      <c r="BFA14" s="7"/>
      <c r="BFB14" s="7"/>
      <c r="BFC14" s="7"/>
      <c r="BFD14" s="7"/>
      <c r="BFE14" s="7"/>
      <c r="BFF14" s="7"/>
      <c r="BFG14" s="7"/>
      <c r="BFH14" s="7"/>
      <c r="BFI14" s="7"/>
      <c r="BFJ14" s="7"/>
      <c r="BFK14" s="7"/>
      <c r="BFL14" s="7"/>
      <c r="BFM14" s="7"/>
      <c r="BFN14" s="7"/>
      <c r="BFO14" s="7"/>
      <c r="BFP14" s="7"/>
      <c r="BFQ14" s="7"/>
      <c r="BFR14" s="7"/>
      <c r="BFS14" s="7"/>
      <c r="BFT14" s="7"/>
      <c r="BFU14" s="7"/>
      <c r="BFV14" s="7"/>
      <c r="BFW14" s="7"/>
      <c r="BFX14" s="7"/>
      <c r="BFY14" s="7"/>
      <c r="BFZ14" s="7"/>
      <c r="BGA14" s="7"/>
      <c r="BGB14" s="7"/>
      <c r="BGC14" s="7"/>
      <c r="BGD14" s="7"/>
      <c r="BGE14" s="7"/>
      <c r="BGF14" s="7"/>
      <c r="BGG14" s="7"/>
      <c r="BGH14" s="7"/>
      <c r="BGI14" s="7"/>
      <c r="BGJ14" s="7"/>
      <c r="BGK14" s="7"/>
      <c r="BGL14" s="7"/>
      <c r="BGM14" s="7"/>
      <c r="BGN14" s="7"/>
      <c r="BGO14" s="7"/>
      <c r="BGP14" s="7"/>
      <c r="BGQ14" s="7"/>
      <c r="BGR14" s="7"/>
      <c r="BGS14" s="7"/>
      <c r="BGT14" s="7"/>
      <c r="BGU14" s="7"/>
      <c r="BGV14" s="7"/>
      <c r="BGW14" s="7"/>
      <c r="BGX14" s="7"/>
      <c r="BGY14" s="7"/>
      <c r="BGZ14" s="7"/>
      <c r="BHA14" s="7"/>
      <c r="BHB14" s="7"/>
      <c r="BHC14" s="7"/>
      <c r="BHD14" s="7"/>
      <c r="BHE14" s="7"/>
      <c r="BHF14" s="7"/>
      <c r="BHG14" s="7"/>
      <c r="BHH14" s="7"/>
      <c r="BHI14" s="7"/>
      <c r="BHJ14" s="7"/>
      <c r="BHK14" s="7"/>
      <c r="BHL14" s="7"/>
      <c r="BHM14" s="7"/>
      <c r="BHN14" s="7"/>
      <c r="BHO14" s="7"/>
      <c r="BHP14" s="7"/>
      <c r="BHQ14" s="7"/>
      <c r="BHR14" s="7"/>
      <c r="BHS14" s="7"/>
      <c r="BHT14" s="7"/>
      <c r="BHU14" s="7"/>
      <c r="BHV14" s="7"/>
      <c r="BHW14" s="7"/>
      <c r="BHX14" s="7"/>
      <c r="BHY14" s="7"/>
      <c r="BHZ14" s="7"/>
      <c r="BIA14" s="7"/>
      <c r="BIB14" s="7"/>
      <c r="BIC14" s="7"/>
      <c r="BID14" s="7"/>
      <c r="BIE14" s="7"/>
      <c r="BIF14" s="7"/>
      <c r="BIG14" s="7"/>
      <c r="BIH14" s="7"/>
      <c r="BII14" s="7"/>
      <c r="BIJ14" s="7"/>
      <c r="BIK14" s="7"/>
      <c r="BIL14" s="7"/>
      <c r="BIM14" s="7"/>
      <c r="BIN14" s="7"/>
      <c r="BIO14" s="7"/>
      <c r="BIP14" s="7"/>
      <c r="BIQ14" s="7"/>
      <c r="BIR14" s="7"/>
      <c r="BIS14" s="7"/>
      <c r="BIT14" s="7"/>
      <c r="BIU14" s="7"/>
      <c r="BIV14" s="7"/>
      <c r="BIW14" s="7"/>
      <c r="BIX14" s="7"/>
      <c r="BIY14" s="7"/>
      <c r="BIZ14" s="7"/>
      <c r="BJA14" s="7"/>
      <c r="BJB14" s="7"/>
      <c r="BJC14" s="7"/>
      <c r="BJD14" s="7"/>
      <c r="BJE14" s="7"/>
      <c r="BJF14" s="7"/>
      <c r="BJG14" s="7"/>
      <c r="BJH14" s="7"/>
      <c r="BJI14" s="7"/>
      <c r="BJJ14" s="7"/>
      <c r="BJK14" s="7"/>
      <c r="BJL14" s="7"/>
      <c r="BJM14" s="7"/>
      <c r="BJN14" s="7"/>
      <c r="BJO14" s="7"/>
      <c r="BJP14" s="7"/>
      <c r="BJQ14" s="7"/>
      <c r="BJR14" s="7"/>
      <c r="BJS14" s="7"/>
      <c r="BJT14" s="7"/>
      <c r="BJU14" s="7"/>
      <c r="BJV14" s="7"/>
      <c r="BJW14" s="7"/>
      <c r="BJX14" s="7"/>
      <c r="BJY14" s="7"/>
      <c r="BJZ14" s="7"/>
      <c r="BKA14" s="7"/>
      <c r="BKB14" s="7"/>
      <c r="BKC14" s="7"/>
      <c r="BKD14" s="7"/>
      <c r="BKE14" s="7"/>
      <c r="BKF14" s="7"/>
      <c r="BKG14" s="7"/>
      <c r="BKH14" s="7"/>
      <c r="BKI14" s="7"/>
      <c r="BKJ14" s="7"/>
      <c r="BKK14" s="7"/>
      <c r="BKL14" s="7"/>
      <c r="BKM14" s="7"/>
      <c r="BKN14" s="7"/>
      <c r="BKO14" s="7"/>
      <c r="BKP14" s="7"/>
      <c r="BKQ14" s="7"/>
      <c r="BKR14" s="7"/>
      <c r="BKS14" s="7"/>
      <c r="BKT14" s="7"/>
      <c r="BKU14" s="7"/>
      <c r="BKV14" s="7"/>
      <c r="BKW14" s="7"/>
      <c r="BKX14" s="7"/>
      <c r="BKY14" s="7"/>
      <c r="BKZ14" s="7"/>
      <c r="BLA14" s="7"/>
      <c r="BLB14" s="7"/>
      <c r="BLC14" s="7"/>
      <c r="BLD14" s="7"/>
      <c r="BLE14" s="7"/>
      <c r="BLF14" s="7"/>
      <c r="BLG14" s="7"/>
      <c r="BLH14" s="7"/>
      <c r="BLI14" s="7"/>
      <c r="BLJ14" s="7"/>
      <c r="BLK14" s="7"/>
      <c r="BLL14" s="7"/>
      <c r="BLM14" s="7"/>
      <c r="BLN14" s="7"/>
      <c r="BLO14" s="7"/>
      <c r="BLP14" s="7"/>
      <c r="BLQ14" s="7"/>
      <c r="BLR14" s="7"/>
      <c r="BLS14" s="7"/>
      <c r="BLT14" s="7"/>
      <c r="BLU14" s="7"/>
      <c r="BLV14" s="7"/>
      <c r="BLW14" s="7"/>
      <c r="BLX14" s="7"/>
      <c r="BLY14" s="7"/>
      <c r="BLZ14" s="7"/>
      <c r="BMA14" s="7"/>
      <c r="BMB14" s="7"/>
      <c r="BMC14" s="7"/>
      <c r="BMD14" s="7"/>
      <c r="BME14" s="7"/>
      <c r="BMF14" s="7"/>
      <c r="BMG14" s="7"/>
      <c r="BMH14" s="7"/>
      <c r="BMI14" s="7"/>
      <c r="BMJ14" s="7"/>
      <c r="BMK14" s="7"/>
      <c r="BML14" s="7"/>
      <c r="BMM14" s="7"/>
      <c r="BMN14" s="7"/>
      <c r="BMO14" s="7"/>
      <c r="BMP14" s="7"/>
      <c r="BMQ14" s="7"/>
      <c r="BMR14" s="7"/>
      <c r="BMS14" s="7"/>
      <c r="BMT14" s="7"/>
      <c r="BMU14" s="7"/>
      <c r="BMV14" s="7"/>
      <c r="BMW14" s="7"/>
      <c r="BMX14" s="7"/>
      <c r="BMY14" s="7"/>
      <c r="BMZ14" s="7"/>
      <c r="BNA14" s="7"/>
      <c r="BNB14" s="7"/>
      <c r="BNC14" s="7"/>
      <c r="BND14" s="7"/>
      <c r="BNE14" s="7"/>
      <c r="BNF14" s="7"/>
      <c r="BNG14" s="7"/>
      <c r="BNH14" s="7"/>
      <c r="BNI14" s="7"/>
      <c r="BNJ14" s="7"/>
      <c r="BNK14" s="7"/>
      <c r="BNL14" s="7"/>
      <c r="BNM14" s="7"/>
      <c r="BNN14" s="7"/>
      <c r="BNO14" s="7"/>
      <c r="BNP14" s="7"/>
      <c r="BNQ14" s="7"/>
      <c r="BNR14" s="7"/>
      <c r="BNS14" s="7"/>
      <c r="BNT14" s="7"/>
      <c r="BNU14" s="7"/>
      <c r="BNV14" s="7"/>
      <c r="BNW14" s="7"/>
      <c r="BNX14" s="7"/>
      <c r="BNY14" s="7"/>
      <c r="BNZ14" s="7"/>
      <c r="BOA14" s="7"/>
      <c r="BOB14" s="7"/>
      <c r="BOC14" s="7"/>
      <c r="BOD14" s="7"/>
      <c r="BOE14" s="7"/>
      <c r="BOF14" s="7"/>
      <c r="BOG14" s="7"/>
      <c r="BOH14" s="7"/>
      <c r="BOI14" s="7"/>
      <c r="BOJ14" s="7"/>
      <c r="BOK14" s="7"/>
      <c r="BOL14" s="7"/>
      <c r="BOM14" s="7"/>
      <c r="BON14" s="7"/>
      <c r="BOO14" s="7"/>
      <c r="BOP14" s="7"/>
      <c r="BOQ14" s="7"/>
      <c r="BOR14" s="7"/>
      <c r="BOS14" s="7"/>
      <c r="BOT14" s="7"/>
      <c r="BOU14" s="7"/>
      <c r="BOV14" s="7"/>
      <c r="BOW14" s="7"/>
      <c r="BOX14" s="7"/>
      <c r="BOY14" s="7"/>
      <c r="BOZ14" s="7"/>
      <c r="BPA14" s="7"/>
      <c r="BPB14" s="7"/>
      <c r="BPC14" s="7"/>
      <c r="BPD14" s="7"/>
      <c r="BPE14" s="7"/>
      <c r="BPF14" s="7"/>
      <c r="BPG14" s="7"/>
      <c r="BPH14" s="7"/>
      <c r="BPI14" s="7"/>
      <c r="BPJ14" s="7"/>
      <c r="BPK14" s="7"/>
      <c r="BPL14" s="7"/>
      <c r="BPM14" s="7"/>
      <c r="BPN14" s="7"/>
      <c r="BPO14" s="7"/>
      <c r="BPP14" s="7"/>
      <c r="BPQ14" s="7"/>
      <c r="BPR14" s="7"/>
      <c r="BPS14" s="7"/>
      <c r="BPT14" s="7"/>
      <c r="BPU14" s="7"/>
      <c r="BPV14" s="7"/>
      <c r="BPW14" s="7"/>
      <c r="BPX14" s="7"/>
      <c r="BPY14" s="7"/>
      <c r="BPZ14" s="7"/>
      <c r="BQA14" s="7"/>
      <c r="BQB14" s="7"/>
      <c r="BQC14" s="7"/>
      <c r="BQD14" s="7"/>
      <c r="BQE14" s="7"/>
      <c r="BQF14" s="7"/>
      <c r="BQG14" s="7"/>
      <c r="BQH14" s="7"/>
      <c r="BQI14" s="7"/>
      <c r="BQJ14" s="7"/>
      <c r="BQK14" s="7"/>
      <c r="BQL14" s="7"/>
      <c r="BQM14" s="7"/>
      <c r="BQN14" s="7"/>
    </row>
    <row r="15" spans="1:1808">
      <c r="A15" s="12" t="s">
        <v>197</v>
      </c>
      <c r="B15" s="12" t="s">
        <v>40</v>
      </c>
      <c r="C15" s="12" t="s">
        <v>46</v>
      </c>
      <c r="D15" s="34">
        <v>89</v>
      </c>
      <c r="E15" s="34">
        <v>47.448979591836732</v>
      </c>
      <c r="F15" s="34">
        <v>58</v>
      </c>
      <c r="G15" s="36"/>
      <c r="H15" s="36"/>
      <c r="I15" s="36"/>
      <c r="J15" s="37"/>
      <c r="K15" s="34"/>
      <c r="L15" s="34">
        <f t="shared" si="0"/>
        <v>194.44897959183675</v>
      </c>
      <c r="M15" s="2">
        <f t="shared" si="1"/>
        <v>3</v>
      </c>
      <c r="N15" s="2"/>
      <c r="O15" s="2"/>
      <c r="P15" s="2"/>
      <c r="Q15" s="2">
        <f t="shared" si="2"/>
        <v>1</v>
      </c>
      <c r="R15" s="2">
        <f t="shared" si="3"/>
        <v>1</v>
      </c>
      <c r="S15" s="2">
        <f t="shared" si="4"/>
        <v>1</v>
      </c>
      <c r="T15" s="2">
        <f t="shared" si="5"/>
        <v>0</v>
      </c>
      <c r="U15" s="2">
        <f t="shared" si="6"/>
        <v>0</v>
      </c>
      <c r="V15" s="2">
        <f t="shared" si="7"/>
        <v>3</v>
      </c>
      <c r="W15" s="34">
        <f t="shared" ref="W15:W23" si="9">L15</f>
        <v>194.44897959183675</v>
      </c>
      <c r="X15" s="46" t="s">
        <v>576</v>
      </c>
    </row>
    <row r="16" spans="1:1808">
      <c r="A16" s="12" t="s">
        <v>246</v>
      </c>
      <c r="B16" s="12" t="s">
        <v>98</v>
      </c>
      <c r="C16" s="12" t="s">
        <v>17</v>
      </c>
      <c r="D16" s="34">
        <v>91</v>
      </c>
      <c r="E16" s="34">
        <v>50.510204081632651</v>
      </c>
      <c r="F16" s="34">
        <v>52</v>
      </c>
      <c r="G16" s="36"/>
      <c r="H16" s="36"/>
      <c r="I16" s="36"/>
      <c r="J16" s="37"/>
      <c r="K16" s="34"/>
      <c r="L16" s="34">
        <f t="shared" si="0"/>
        <v>193.51020408163265</v>
      </c>
      <c r="M16" s="2">
        <f t="shared" si="1"/>
        <v>3</v>
      </c>
      <c r="N16" s="2"/>
      <c r="O16" s="2"/>
      <c r="P16" s="2"/>
      <c r="Q16" s="2">
        <f t="shared" si="2"/>
        <v>1</v>
      </c>
      <c r="R16" s="2">
        <f t="shared" si="3"/>
        <v>1</v>
      </c>
      <c r="S16" s="2">
        <f t="shared" si="4"/>
        <v>1</v>
      </c>
      <c r="T16" s="2">
        <f t="shared" si="5"/>
        <v>0</v>
      </c>
      <c r="U16" s="2">
        <f t="shared" si="6"/>
        <v>0</v>
      </c>
      <c r="V16" s="2">
        <f t="shared" si="7"/>
        <v>3</v>
      </c>
      <c r="W16" s="34">
        <f t="shared" si="9"/>
        <v>193.51020408163265</v>
      </c>
      <c r="X16" s="46" t="s">
        <v>576</v>
      </c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</row>
    <row r="17" spans="1:1808">
      <c r="A17" s="12" t="s">
        <v>207</v>
      </c>
      <c r="B17" s="12" t="s">
        <v>74</v>
      </c>
      <c r="C17" s="12" t="s">
        <v>23</v>
      </c>
      <c r="D17" s="34">
        <v>77</v>
      </c>
      <c r="E17" s="34">
        <v>52.551020408163268</v>
      </c>
      <c r="F17" s="34"/>
      <c r="G17" s="36">
        <v>62</v>
      </c>
      <c r="H17" s="36"/>
      <c r="I17" s="36"/>
      <c r="J17" s="37">
        <f>MAX(G17:I17)</f>
        <v>62</v>
      </c>
      <c r="K17" s="34"/>
      <c r="L17" s="34">
        <f t="shared" si="0"/>
        <v>191.55102040816325</v>
      </c>
      <c r="M17" s="2">
        <f t="shared" si="1"/>
        <v>3</v>
      </c>
      <c r="N17" s="2"/>
      <c r="O17" s="2"/>
      <c r="P17" s="2"/>
      <c r="Q17" s="2">
        <f t="shared" si="2"/>
        <v>1</v>
      </c>
      <c r="R17" s="2">
        <f t="shared" si="3"/>
        <v>1</v>
      </c>
      <c r="S17" s="2">
        <f t="shared" si="4"/>
        <v>0</v>
      </c>
      <c r="T17" s="2">
        <f t="shared" si="5"/>
        <v>1</v>
      </c>
      <c r="U17" s="2">
        <f t="shared" si="6"/>
        <v>0</v>
      </c>
      <c r="V17" s="2">
        <f t="shared" si="7"/>
        <v>3</v>
      </c>
      <c r="W17" s="34">
        <f t="shared" si="9"/>
        <v>191.55102040816325</v>
      </c>
      <c r="X17" s="46" t="s">
        <v>576</v>
      </c>
    </row>
    <row r="18" spans="1:1808">
      <c r="A18" s="12" t="s">
        <v>213</v>
      </c>
      <c r="B18" s="12" t="s">
        <v>62</v>
      </c>
      <c r="C18" s="12" t="s">
        <v>9</v>
      </c>
      <c r="D18" s="34">
        <v>87</v>
      </c>
      <c r="E18" s="34">
        <v>42.857142857142854</v>
      </c>
      <c r="F18" s="34">
        <v>49</v>
      </c>
      <c r="G18" s="36"/>
      <c r="H18" s="36"/>
      <c r="I18" s="36"/>
      <c r="J18" s="37"/>
      <c r="K18" s="34"/>
      <c r="L18" s="34">
        <f t="shared" si="0"/>
        <v>178.85714285714286</v>
      </c>
      <c r="M18" s="2">
        <f t="shared" si="1"/>
        <v>3</v>
      </c>
      <c r="N18" s="2"/>
      <c r="O18" s="2"/>
      <c r="P18" s="2"/>
      <c r="Q18" s="2">
        <f t="shared" si="2"/>
        <v>1</v>
      </c>
      <c r="R18" s="2">
        <f t="shared" si="3"/>
        <v>1</v>
      </c>
      <c r="S18" s="2">
        <f t="shared" si="4"/>
        <v>1</v>
      </c>
      <c r="T18" s="2">
        <f t="shared" si="5"/>
        <v>0</v>
      </c>
      <c r="U18" s="2">
        <f t="shared" si="6"/>
        <v>0</v>
      </c>
      <c r="V18" s="2">
        <f t="shared" si="7"/>
        <v>3</v>
      </c>
      <c r="W18" s="34">
        <f t="shared" si="9"/>
        <v>178.85714285714286</v>
      </c>
      <c r="X18" s="46" t="s">
        <v>576</v>
      </c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</row>
    <row r="19" spans="1:1808">
      <c r="A19" s="12" t="s">
        <v>232</v>
      </c>
      <c r="B19" s="12" t="s">
        <v>38</v>
      </c>
      <c r="C19" s="12" t="s">
        <v>171</v>
      </c>
      <c r="D19" s="34">
        <v>72</v>
      </c>
      <c r="E19" s="34">
        <v>38.265306122448976</v>
      </c>
      <c r="F19" s="34"/>
      <c r="G19" s="36">
        <v>88</v>
      </c>
      <c r="H19" s="36"/>
      <c r="I19" s="36"/>
      <c r="J19" s="37">
        <f>MAX(G19:I19)</f>
        <v>88</v>
      </c>
      <c r="K19" s="34"/>
      <c r="L19" s="34">
        <f t="shared" si="0"/>
        <v>198.26530612244898</v>
      </c>
      <c r="M19" s="2">
        <f t="shared" si="1"/>
        <v>3</v>
      </c>
      <c r="N19" s="2"/>
      <c r="O19" s="2"/>
      <c r="P19" s="2"/>
      <c r="Q19" s="2">
        <f t="shared" si="2"/>
        <v>1</v>
      </c>
      <c r="R19" s="2">
        <f t="shared" si="3"/>
        <v>0</v>
      </c>
      <c r="S19" s="2">
        <f t="shared" si="4"/>
        <v>0</v>
      </c>
      <c r="T19" s="2">
        <f t="shared" si="5"/>
        <v>1</v>
      </c>
      <c r="U19" s="2">
        <f t="shared" si="6"/>
        <v>0</v>
      </c>
      <c r="V19" s="2">
        <f t="shared" si="7"/>
        <v>2</v>
      </c>
      <c r="W19" s="34">
        <f t="shared" si="9"/>
        <v>198.26530612244898</v>
      </c>
      <c r="X19" s="45" t="s">
        <v>576</v>
      </c>
    </row>
    <row r="20" spans="1:1808">
      <c r="A20" s="12" t="s">
        <v>224</v>
      </c>
      <c r="B20" s="12" t="s">
        <v>74</v>
      </c>
      <c r="C20" s="12" t="s">
        <v>23</v>
      </c>
      <c r="D20" s="34">
        <v>86</v>
      </c>
      <c r="E20" s="34">
        <v>29.081632653061224</v>
      </c>
      <c r="F20" s="34"/>
      <c r="G20" s="36">
        <v>73</v>
      </c>
      <c r="H20" s="36"/>
      <c r="I20" s="36"/>
      <c r="J20" s="37">
        <f>MAX(G20:I20)</f>
        <v>73</v>
      </c>
      <c r="K20" s="34"/>
      <c r="L20" s="34">
        <f t="shared" si="0"/>
        <v>188.08163265306121</v>
      </c>
      <c r="M20" s="2">
        <f t="shared" si="1"/>
        <v>3</v>
      </c>
      <c r="N20" s="2"/>
      <c r="O20" s="2"/>
      <c r="P20" s="2"/>
      <c r="Q20" s="2">
        <f t="shared" si="2"/>
        <v>1</v>
      </c>
      <c r="R20" s="2">
        <f t="shared" si="3"/>
        <v>0</v>
      </c>
      <c r="S20" s="2">
        <f t="shared" si="4"/>
        <v>0</v>
      </c>
      <c r="T20" s="2">
        <f t="shared" si="5"/>
        <v>1</v>
      </c>
      <c r="U20" s="2">
        <f t="shared" si="6"/>
        <v>0</v>
      </c>
      <c r="V20" s="2">
        <f t="shared" si="7"/>
        <v>2</v>
      </c>
      <c r="W20" s="34">
        <f t="shared" si="9"/>
        <v>188.08163265306121</v>
      </c>
      <c r="X20" s="45" t="s">
        <v>576</v>
      </c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</row>
    <row r="21" spans="1:1808">
      <c r="A21" s="12" t="s">
        <v>206</v>
      </c>
      <c r="B21" s="12" t="s">
        <v>36</v>
      </c>
      <c r="C21" s="12" t="s">
        <v>44</v>
      </c>
      <c r="D21" s="34">
        <v>88</v>
      </c>
      <c r="E21" s="34">
        <v>32.142857142857146</v>
      </c>
      <c r="F21" s="40">
        <v>56</v>
      </c>
      <c r="G21" s="36"/>
      <c r="H21" s="36"/>
      <c r="I21" s="36"/>
      <c r="J21" s="37"/>
      <c r="K21" s="34"/>
      <c r="L21" s="34">
        <f t="shared" si="0"/>
        <v>176.14285714285714</v>
      </c>
      <c r="M21" s="2">
        <f t="shared" si="1"/>
        <v>3</v>
      </c>
      <c r="N21" s="2"/>
      <c r="O21" s="2"/>
      <c r="P21" s="2"/>
      <c r="Q21" s="2">
        <f t="shared" si="2"/>
        <v>1</v>
      </c>
      <c r="R21" s="2">
        <f t="shared" si="3"/>
        <v>0</v>
      </c>
      <c r="S21" s="2">
        <f t="shared" si="4"/>
        <v>1</v>
      </c>
      <c r="T21" s="2">
        <f t="shared" si="5"/>
        <v>0</v>
      </c>
      <c r="U21" s="2">
        <f t="shared" si="6"/>
        <v>0</v>
      </c>
      <c r="V21" s="2">
        <f t="shared" si="7"/>
        <v>2</v>
      </c>
      <c r="W21" s="34">
        <f t="shared" si="9"/>
        <v>176.14285714285714</v>
      </c>
      <c r="X21" s="25" t="s">
        <v>581</v>
      </c>
    </row>
    <row r="22" spans="1:1808">
      <c r="A22" s="12" t="s">
        <v>216</v>
      </c>
      <c r="B22" s="12" t="s">
        <v>52</v>
      </c>
      <c r="C22" s="12"/>
      <c r="D22" s="34">
        <v>90</v>
      </c>
      <c r="E22" s="34">
        <v>27.551020408163264</v>
      </c>
      <c r="F22" s="34"/>
      <c r="G22" s="36">
        <v>55</v>
      </c>
      <c r="H22" s="36"/>
      <c r="I22" s="36"/>
      <c r="J22" s="37">
        <f>MAX(G22:I22)</f>
        <v>55</v>
      </c>
      <c r="K22" s="34"/>
      <c r="L22" s="34">
        <f t="shared" si="0"/>
        <v>172.55102040816325</v>
      </c>
      <c r="M22" s="2">
        <f t="shared" si="1"/>
        <v>3</v>
      </c>
      <c r="N22" s="2"/>
      <c r="O22" s="2"/>
      <c r="P22" s="2"/>
      <c r="Q22" s="2">
        <f t="shared" si="2"/>
        <v>1</v>
      </c>
      <c r="R22" s="2">
        <f t="shared" si="3"/>
        <v>0</v>
      </c>
      <c r="S22" s="2">
        <f t="shared" si="4"/>
        <v>0</v>
      </c>
      <c r="T22" s="2">
        <f t="shared" si="5"/>
        <v>1</v>
      </c>
      <c r="U22" s="2">
        <f t="shared" si="6"/>
        <v>0</v>
      </c>
      <c r="V22" s="2">
        <f t="shared" si="7"/>
        <v>2</v>
      </c>
      <c r="W22" s="34">
        <f t="shared" si="9"/>
        <v>172.55102040816325</v>
      </c>
      <c r="X22" s="25" t="s">
        <v>581</v>
      </c>
    </row>
    <row r="23" spans="1:1808">
      <c r="A23" s="12" t="s">
        <v>87</v>
      </c>
      <c r="B23" s="12" t="s">
        <v>31</v>
      </c>
      <c r="C23" s="12" t="s">
        <v>47</v>
      </c>
      <c r="D23" s="34">
        <v>76</v>
      </c>
      <c r="E23" s="34">
        <v>21.428571428571427</v>
      </c>
      <c r="F23" s="34"/>
      <c r="G23" s="36">
        <v>74</v>
      </c>
      <c r="H23" s="36"/>
      <c r="I23" s="36"/>
      <c r="J23" s="37">
        <f>MAX(G23:I23)</f>
        <v>74</v>
      </c>
      <c r="K23" s="34"/>
      <c r="L23" s="34">
        <f t="shared" si="0"/>
        <v>171.42857142857144</v>
      </c>
      <c r="M23" s="2">
        <f t="shared" si="1"/>
        <v>3</v>
      </c>
      <c r="N23" s="2"/>
      <c r="O23" s="2"/>
      <c r="P23" s="2"/>
      <c r="Q23" s="2">
        <f t="shared" si="2"/>
        <v>1</v>
      </c>
      <c r="R23" s="2">
        <f t="shared" si="3"/>
        <v>0</v>
      </c>
      <c r="S23" s="2">
        <f t="shared" si="4"/>
        <v>0</v>
      </c>
      <c r="T23" s="2">
        <f t="shared" si="5"/>
        <v>1</v>
      </c>
      <c r="U23" s="2">
        <f t="shared" si="6"/>
        <v>0</v>
      </c>
      <c r="V23" s="2">
        <f t="shared" si="7"/>
        <v>2</v>
      </c>
      <c r="W23" s="34">
        <f t="shared" si="9"/>
        <v>171.42857142857144</v>
      </c>
      <c r="X23" s="25" t="s">
        <v>581</v>
      </c>
    </row>
    <row r="24" spans="1:1808">
      <c r="A24" s="12" t="s">
        <v>225</v>
      </c>
      <c r="B24" s="12" t="s">
        <v>13</v>
      </c>
      <c r="C24" s="12" t="s">
        <v>43</v>
      </c>
      <c r="D24" s="34">
        <v>62</v>
      </c>
      <c r="E24" s="34">
        <v>34.693877551020407</v>
      </c>
      <c r="F24" s="34">
        <v>34</v>
      </c>
      <c r="G24" s="36">
        <v>67</v>
      </c>
      <c r="H24" s="36"/>
      <c r="I24" s="36"/>
      <c r="J24" s="37">
        <f>MAX(G24:I24)</f>
        <v>67</v>
      </c>
      <c r="K24" s="34"/>
      <c r="L24" s="34">
        <f t="shared" si="0"/>
        <v>197.69387755102042</v>
      </c>
      <c r="M24" s="2">
        <f t="shared" si="1"/>
        <v>4</v>
      </c>
      <c r="N24" s="2"/>
      <c r="O24" s="2"/>
      <c r="P24" s="2"/>
      <c r="Q24" s="2">
        <f t="shared" si="2"/>
        <v>1</v>
      </c>
      <c r="R24" s="2">
        <f t="shared" si="3"/>
        <v>0</v>
      </c>
      <c r="S24" s="2">
        <f t="shared" si="4"/>
        <v>0</v>
      </c>
      <c r="T24" s="2">
        <f t="shared" si="5"/>
        <v>1</v>
      </c>
      <c r="U24" s="2">
        <f t="shared" si="6"/>
        <v>0</v>
      </c>
      <c r="V24" s="2">
        <f t="shared" si="7"/>
        <v>2</v>
      </c>
      <c r="W24" s="34">
        <f>L24-MIN(D24:F24,J24:K24)</f>
        <v>163.69387755102042</v>
      </c>
      <c r="X24" s="25" t="s">
        <v>581</v>
      </c>
    </row>
    <row r="25" spans="1:1808">
      <c r="A25" s="12" t="s">
        <v>222</v>
      </c>
      <c r="B25" s="12" t="s">
        <v>223</v>
      </c>
      <c r="C25" s="12" t="s">
        <v>39</v>
      </c>
      <c r="D25" s="34">
        <v>90</v>
      </c>
      <c r="E25" s="34">
        <v>72.959183673469383</v>
      </c>
      <c r="F25" s="34"/>
      <c r="G25" s="36"/>
      <c r="H25" s="36"/>
      <c r="I25" s="36"/>
      <c r="J25" s="37"/>
      <c r="K25" s="34"/>
      <c r="L25" s="34">
        <f t="shared" si="0"/>
        <v>162.9591836734694</v>
      </c>
      <c r="M25" s="2">
        <f t="shared" si="1"/>
        <v>2</v>
      </c>
      <c r="N25" s="2"/>
      <c r="O25" s="2"/>
      <c r="P25" s="2"/>
      <c r="Q25" s="2">
        <f t="shared" si="2"/>
        <v>1</v>
      </c>
      <c r="R25" s="2">
        <f t="shared" si="3"/>
        <v>1</v>
      </c>
      <c r="S25" s="2">
        <f t="shared" si="4"/>
        <v>0</v>
      </c>
      <c r="T25" s="2">
        <f t="shared" si="5"/>
        <v>0</v>
      </c>
      <c r="U25" s="2">
        <f t="shared" si="6"/>
        <v>0</v>
      </c>
      <c r="V25" s="2">
        <f t="shared" si="7"/>
        <v>2</v>
      </c>
      <c r="W25" s="34">
        <f>L25</f>
        <v>162.9591836734694</v>
      </c>
      <c r="X25" s="25" t="s">
        <v>581</v>
      </c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</row>
    <row r="26" spans="1:1808">
      <c r="A26" s="12" t="s">
        <v>255</v>
      </c>
      <c r="B26" s="12" t="s">
        <v>68</v>
      </c>
      <c r="C26" s="12" t="s">
        <v>29</v>
      </c>
      <c r="D26" s="34">
        <v>81</v>
      </c>
      <c r="E26" s="34">
        <v>16</v>
      </c>
      <c r="F26" s="34"/>
      <c r="G26" s="36"/>
      <c r="H26" s="36"/>
      <c r="I26" s="36"/>
      <c r="J26" s="37"/>
      <c r="K26" s="34">
        <v>63</v>
      </c>
      <c r="L26" s="34">
        <f t="shared" si="0"/>
        <v>160</v>
      </c>
      <c r="M26" s="2">
        <f t="shared" si="1"/>
        <v>3</v>
      </c>
      <c r="N26" s="2"/>
      <c r="O26" s="2"/>
      <c r="P26" s="2"/>
      <c r="Q26" s="2">
        <f t="shared" si="2"/>
        <v>1</v>
      </c>
      <c r="R26" s="2">
        <f t="shared" si="3"/>
        <v>0</v>
      </c>
      <c r="S26" s="2">
        <f t="shared" si="4"/>
        <v>0</v>
      </c>
      <c r="T26" s="2">
        <f t="shared" si="5"/>
        <v>0</v>
      </c>
      <c r="U26" s="2">
        <f t="shared" si="6"/>
        <v>1</v>
      </c>
      <c r="V26" s="2">
        <f t="shared" si="7"/>
        <v>2</v>
      </c>
      <c r="W26" s="34">
        <f>L26</f>
        <v>160</v>
      </c>
      <c r="X26" s="25" t="s">
        <v>581</v>
      </c>
    </row>
    <row r="27" spans="1:1808">
      <c r="A27" s="12" t="s">
        <v>176</v>
      </c>
      <c r="B27" s="12" t="s">
        <v>62</v>
      </c>
      <c r="C27" s="12" t="s">
        <v>17</v>
      </c>
      <c r="D27" s="34">
        <v>64</v>
      </c>
      <c r="E27" s="34">
        <v>34.693877551020407</v>
      </c>
      <c r="F27" s="34">
        <v>60</v>
      </c>
      <c r="G27" s="36"/>
      <c r="H27" s="36"/>
      <c r="I27" s="36"/>
      <c r="J27" s="37"/>
      <c r="K27" s="34"/>
      <c r="L27" s="34">
        <f t="shared" si="0"/>
        <v>158.69387755102042</v>
      </c>
      <c r="M27" s="2">
        <f t="shared" si="1"/>
        <v>3</v>
      </c>
      <c r="N27" s="2"/>
      <c r="O27" s="2"/>
      <c r="P27" s="2"/>
      <c r="Q27" s="2">
        <f t="shared" si="2"/>
        <v>1</v>
      </c>
      <c r="R27" s="2">
        <f t="shared" si="3"/>
        <v>0</v>
      </c>
      <c r="S27" s="2">
        <f t="shared" si="4"/>
        <v>1</v>
      </c>
      <c r="T27" s="2">
        <f t="shared" si="5"/>
        <v>0</v>
      </c>
      <c r="U27" s="2">
        <f t="shared" si="6"/>
        <v>0</v>
      </c>
      <c r="V27" s="2">
        <f t="shared" si="7"/>
        <v>2</v>
      </c>
      <c r="W27" s="34">
        <f>L27</f>
        <v>158.69387755102042</v>
      </c>
      <c r="X27" s="25" t="s">
        <v>581</v>
      </c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</row>
    <row r="28" spans="1:1808">
      <c r="A28" s="12" t="s">
        <v>192</v>
      </c>
      <c r="B28" s="12" t="s">
        <v>130</v>
      </c>
      <c r="C28" s="12" t="s">
        <v>16</v>
      </c>
      <c r="D28" s="34">
        <v>52</v>
      </c>
      <c r="E28" s="34">
        <v>32.653061224489797</v>
      </c>
      <c r="F28" s="34">
        <v>24</v>
      </c>
      <c r="G28" s="36">
        <v>73</v>
      </c>
      <c r="H28" s="36"/>
      <c r="I28" s="36"/>
      <c r="J28" s="37">
        <f>MAX(G28:I28)</f>
        <v>73</v>
      </c>
      <c r="K28" s="34"/>
      <c r="L28" s="34">
        <f t="shared" si="0"/>
        <v>181.65306122448979</v>
      </c>
      <c r="M28" s="2">
        <f t="shared" si="1"/>
        <v>4</v>
      </c>
      <c r="N28" s="2"/>
      <c r="O28" s="2"/>
      <c r="P28" s="2"/>
      <c r="Q28" s="2">
        <f t="shared" si="2"/>
        <v>1</v>
      </c>
      <c r="R28" s="2">
        <f t="shared" si="3"/>
        <v>0</v>
      </c>
      <c r="S28" s="2">
        <f t="shared" si="4"/>
        <v>0</v>
      </c>
      <c r="T28" s="2">
        <f t="shared" si="5"/>
        <v>1</v>
      </c>
      <c r="U28" s="2">
        <f t="shared" si="6"/>
        <v>0</v>
      </c>
      <c r="V28" s="2">
        <f t="shared" si="7"/>
        <v>2</v>
      </c>
      <c r="W28" s="34">
        <f>L28-MIN(D28:F28,J28:K28)</f>
        <v>157.65306122448979</v>
      </c>
      <c r="X28" s="25" t="s">
        <v>581</v>
      </c>
    </row>
    <row r="29" spans="1:1808">
      <c r="A29" s="12" t="s">
        <v>233</v>
      </c>
      <c r="B29" s="12" t="s">
        <v>234</v>
      </c>
      <c r="C29" s="12" t="s">
        <v>235</v>
      </c>
      <c r="D29" s="34">
        <v>79</v>
      </c>
      <c r="E29" s="34">
        <v>7.1428571428571432</v>
      </c>
      <c r="F29" s="34"/>
      <c r="G29" s="36">
        <v>67</v>
      </c>
      <c r="H29" s="36"/>
      <c r="I29" s="36"/>
      <c r="J29" s="37">
        <f>MAX(G29:I29)</f>
        <v>67</v>
      </c>
      <c r="K29" s="34"/>
      <c r="L29" s="34">
        <f t="shared" si="0"/>
        <v>153.14285714285714</v>
      </c>
      <c r="M29" s="2">
        <f t="shared" si="1"/>
        <v>3</v>
      </c>
      <c r="N29" s="2"/>
      <c r="O29" s="2"/>
      <c r="P29" s="2"/>
      <c r="Q29" s="2">
        <f t="shared" si="2"/>
        <v>1</v>
      </c>
      <c r="R29" s="2">
        <f t="shared" si="3"/>
        <v>0</v>
      </c>
      <c r="S29" s="2">
        <f t="shared" si="4"/>
        <v>0</v>
      </c>
      <c r="T29" s="2">
        <f t="shared" si="5"/>
        <v>1</v>
      </c>
      <c r="U29" s="2">
        <f t="shared" si="6"/>
        <v>0</v>
      </c>
      <c r="V29" s="2">
        <f t="shared" si="7"/>
        <v>2</v>
      </c>
      <c r="W29" s="34">
        <f>L29</f>
        <v>153.14285714285714</v>
      </c>
      <c r="X29" s="25" t="s">
        <v>581</v>
      </c>
    </row>
    <row r="30" spans="1:1808">
      <c r="A30" s="12" t="s">
        <v>238</v>
      </c>
      <c r="B30" s="12" t="s">
        <v>239</v>
      </c>
      <c r="C30" s="12" t="s">
        <v>240</v>
      </c>
      <c r="D30" s="34">
        <v>50</v>
      </c>
      <c r="E30" s="34">
        <v>10.714285714285714</v>
      </c>
      <c r="F30" s="34">
        <v>27</v>
      </c>
      <c r="G30" s="36">
        <v>62</v>
      </c>
      <c r="H30" s="36"/>
      <c r="I30" s="36"/>
      <c r="J30" s="37">
        <f>MAX(G30:I30)</f>
        <v>62</v>
      </c>
      <c r="K30" s="34">
        <v>37</v>
      </c>
      <c r="L30" s="34">
        <f t="shared" si="0"/>
        <v>186.71428571428572</v>
      </c>
      <c r="M30" s="2">
        <f t="shared" si="1"/>
        <v>5</v>
      </c>
      <c r="N30" s="2"/>
      <c r="O30" s="2">
        <v>16</v>
      </c>
      <c r="P30" s="38">
        <v>54</v>
      </c>
      <c r="Q30" s="2">
        <f t="shared" si="2"/>
        <v>1</v>
      </c>
      <c r="R30" s="2">
        <f t="shared" si="3"/>
        <v>0</v>
      </c>
      <c r="S30" s="2">
        <f t="shared" si="4"/>
        <v>0</v>
      </c>
      <c r="T30" s="2">
        <f t="shared" si="5"/>
        <v>1</v>
      </c>
      <c r="U30" s="2">
        <f t="shared" si="6"/>
        <v>0</v>
      </c>
      <c r="V30" s="2">
        <f t="shared" si="7"/>
        <v>2</v>
      </c>
      <c r="W30" s="34">
        <f>J30+D30+K30</f>
        <v>149</v>
      </c>
      <c r="X30" s="25" t="s">
        <v>581</v>
      </c>
    </row>
    <row r="31" spans="1:1808" s="11" customFormat="1">
      <c r="A31" s="12" t="s">
        <v>217</v>
      </c>
      <c r="B31" s="12" t="s">
        <v>42</v>
      </c>
      <c r="C31" s="12"/>
      <c r="D31" s="34">
        <v>94</v>
      </c>
      <c r="E31" s="34">
        <v>48.469387755102041</v>
      </c>
      <c r="F31" s="34"/>
      <c r="G31" s="36"/>
      <c r="H31" s="36"/>
      <c r="I31" s="36"/>
      <c r="J31" s="37"/>
      <c r="K31" s="34"/>
      <c r="L31" s="34">
        <f t="shared" si="0"/>
        <v>142.46938775510205</v>
      </c>
      <c r="M31" s="2">
        <f t="shared" si="1"/>
        <v>2</v>
      </c>
      <c r="N31" s="2"/>
      <c r="O31" s="2"/>
      <c r="P31" s="2"/>
      <c r="Q31" s="2">
        <f t="shared" si="2"/>
        <v>1</v>
      </c>
      <c r="R31" s="2">
        <f t="shared" si="3"/>
        <v>1</v>
      </c>
      <c r="S31" s="2">
        <f t="shared" si="4"/>
        <v>0</v>
      </c>
      <c r="T31" s="2">
        <f t="shared" si="5"/>
        <v>0</v>
      </c>
      <c r="U31" s="2">
        <f t="shared" si="6"/>
        <v>0</v>
      </c>
      <c r="V31" s="2">
        <f t="shared" si="7"/>
        <v>2</v>
      </c>
      <c r="W31" s="34">
        <f>L31</f>
        <v>142.46938775510205</v>
      </c>
      <c r="X31" s="25" t="s">
        <v>581</v>
      </c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  <c r="AMK31" s="7"/>
      <c r="AML31" s="7"/>
      <c r="AMM31" s="7"/>
      <c r="AMN31" s="7"/>
      <c r="AMO31" s="7"/>
      <c r="AMP31" s="7"/>
      <c r="AMQ31" s="7"/>
      <c r="AMR31" s="7"/>
      <c r="AMS31" s="7"/>
      <c r="AMT31" s="7"/>
      <c r="AMU31" s="7"/>
      <c r="AMV31" s="7"/>
      <c r="AMW31" s="7"/>
      <c r="AMX31" s="7"/>
      <c r="AMY31" s="7"/>
      <c r="AMZ31" s="7"/>
      <c r="ANA31" s="7"/>
      <c r="ANB31" s="7"/>
      <c r="ANC31" s="7"/>
      <c r="AND31" s="7"/>
      <c r="ANE31" s="7"/>
      <c r="ANF31" s="7"/>
      <c r="ANG31" s="7"/>
      <c r="ANH31" s="7"/>
      <c r="ANI31" s="7"/>
      <c r="ANJ31" s="7"/>
      <c r="ANK31" s="7"/>
      <c r="ANL31" s="7"/>
      <c r="ANM31" s="7"/>
      <c r="ANN31" s="7"/>
      <c r="ANO31" s="7"/>
      <c r="ANP31" s="7"/>
      <c r="ANQ31" s="7"/>
      <c r="ANR31" s="7"/>
      <c r="ANS31" s="7"/>
      <c r="ANT31" s="7"/>
      <c r="ANU31" s="7"/>
      <c r="ANV31" s="7"/>
      <c r="ANW31" s="7"/>
      <c r="ANX31" s="7"/>
      <c r="ANY31" s="7"/>
      <c r="ANZ31" s="7"/>
      <c r="AOA31" s="7"/>
      <c r="AOB31" s="7"/>
      <c r="AOC31" s="7"/>
      <c r="AOD31" s="7"/>
      <c r="AOE31" s="7"/>
      <c r="AOF31" s="7"/>
      <c r="AOG31" s="7"/>
      <c r="AOH31" s="7"/>
      <c r="AOI31" s="7"/>
      <c r="AOJ31" s="7"/>
      <c r="AOK31" s="7"/>
      <c r="AOL31" s="7"/>
      <c r="AOM31" s="7"/>
      <c r="AON31" s="7"/>
      <c r="AOO31" s="7"/>
      <c r="AOP31" s="7"/>
      <c r="AOQ31" s="7"/>
      <c r="AOR31" s="7"/>
      <c r="AOS31" s="7"/>
      <c r="AOT31" s="7"/>
      <c r="AOU31" s="7"/>
      <c r="AOV31" s="7"/>
      <c r="AOW31" s="7"/>
      <c r="AOX31" s="7"/>
      <c r="AOY31" s="7"/>
      <c r="AOZ31" s="7"/>
      <c r="APA31" s="7"/>
      <c r="APB31" s="7"/>
      <c r="APC31" s="7"/>
      <c r="APD31" s="7"/>
      <c r="APE31" s="7"/>
      <c r="APF31" s="7"/>
      <c r="APG31" s="7"/>
      <c r="APH31" s="7"/>
      <c r="API31" s="7"/>
      <c r="APJ31" s="7"/>
      <c r="APK31" s="7"/>
      <c r="APL31" s="7"/>
      <c r="APM31" s="7"/>
      <c r="APN31" s="7"/>
      <c r="APO31" s="7"/>
      <c r="APP31" s="7"/>
      <c r="APQ31" s="7"/>
      <c r="APR31" s="7"/>
      <c r="APS31" s="7"/>
      <c r="APT31" s="7"/>
      <c r="APU31" s="7"/>
      <c r="APV31" s="7"/>
      <c r="APW31" s="7"/>
      <c r="APX31" s="7"/>
      <c r="APY31" s="7"/>
      <c r="APZ31" s="7"/>
      <c r="AQA31" s="7"/>
      <c r="AQB31" s="7"/>
      <c r="AQC31" s="7"/>
      <c r="AQD31" s="7"/>
      <c r="AQE31" s="7"/>
      <c r="AQF31" s="7"/>
      <c r="AQG31" s="7"/>
      <c r="AQH31" s="7"/>
      <c r="AQI31" s="7"/>
      <c r="AQJ31" s="7"/>
      <c r="AQK31" s="7"/>
      <c r="AQL31" s="7"/>
      <c r="AQM31" s="7"/>
      <c r="AQN31" s="7"/>
      <c r="AQO31" s="7"/>
      <c r="AQP31" s="7"/>
      <c r="AQQ31" s="7"/>
      <c r="AQR31" s="7"/>
      <c r="AQS31" s="7"/>
      <c r="AQT31" s="7"/>
      <c r="AQU31" s="7"/>
      <c r="AQV31" s="7"/>
      <c r="AQW31" s="7"/>
      <c r="AQX31" s="7"/>
      <c r="AQY31" s="7"/>
      <c r="AQZ31" s="7"/>
      <c r="ARA31" s="7"/>
      <c r="ARB31" s="7"/>
      <c r="ARC31" s="7"/>
      <c r="ARD31" s="7"/>
      <c r="ARE31" s="7"/>
      <c r="ARF31" s="7"/>
      <c r="ARG31" s="7"/>
      <c r="ARH31" s="7"/>
      <c r="ARI31" s="7"/>
      <c r="ARJ31" s="7"/>
      <c r="ARK31" s="7"/>
      <c r="ARL31" s="7"/>
      <c r="ARM31" s="7"/>
      <c r="ARN31" s="7"/>
      <c r="ARO31" s="7"/>
      <c r="ARP31" s="7"/>
      <c r="ARQ31" s="7"/>
      <c r="ARR31" s="7"/>
      <c r="ARS31" s="7"/>
      <c r="ART31" s="7"/>
      <c r="ARU31" s="7"/>
      <c r="ARV31" s="7"/>
      <c r="ARW31" s="7"/>
      <c r="ARX31" s="7"/>
      <c r="ARY31" s="7"/>
      <c r="ARZ31" s="7"/>
      <c r="ASA31" s="7"/>
      <c r="ASB31" s="7"/>
      <c r="ASC31" s="7"/>
      <c r="ASD31" s="7"/>
      <c r="ASE31" s="7"/>
      <c r="ASF31" s="7"/>
      <c r="ASG31" s="7"/>
      <c r="ASH31" s="7"/>
      <c r="ASI31" s="7"/>
      <c r="ASJ31" s="7"/>
      <c r="ASK31" s="7"/>
      <c r="ASL31" s="7"/>
      <c r="ASM31" s="7"/>
      <c r="ASN31" s="7"/>
      <c r="ASO31" s="7"/>
      <c r="ASP31" s="7"/>
      <c r="ASQ31" s="7"/>
      <c r="ASR31" s="7"/>
      <c r="ASS31" s="7"/>
      <c r="AST31" s="7"/>
      <c r="ASU31" s="7"/>
      <c r="ASV31" s="7"/>
      <c r="ASW31" s="7"/>
      <c r="ASX31" s="7"/>
      <c r="ASY31" s="7"/>
      <c r="ASZ31" s="7"/>
      <c r="ATA31" s="7"/>
      <c r="ATB31" s="7"/>
      <c r="ATC31" s="7"/>
      <c r="ATD31" s="7"/>
      <c r="ATE31" s="7"/>
      <c r="ATF31" s="7"/>
      <c r="ATG31" s="7"/>
      <c r="ATH31" s="7"/>
      <c r="ATI31" s="7"/>
      <c r="ATJ31" s="7"/>
      <c r="ATK31" s="7"/>
      <c r="ATL31" s="7"/>
      <c r="ATM31" s="7"/>
      <c r="ATN31" s="7"/>
      <c r="ATO31" s="7"/>
      <c r="ATP31" s="7"/>
      <c r="ATQ31" s="7"/>
      <c r="ATR31" s="7"/>
      <c r="ATS31" s="7"/>
      <c r="ATT31" s="7"/>
      <c r="ATU31" s="7"/>
      <c r="ATV31" s="7"/>
      <c r="ATW31" s="7"/>
      <c r="ATX31" s="7"/>
      <c r="ATY31" s="7"/>
      <c r="ATZ31" s="7"/>
      <c r="AUA31" s="7"/>
      <c r="AUB31" s="7"/>
      <c r="AUC31" s="7"/>
      <c r="AUD31" s="7"/>
      <c r="AUE31" s="7"/>
      <c r="AUF31" s="7"/>
      <c r="AUG31" s="7"/>
      <c r="AUH31" s="7"/>
      <c r="AUI31" s="7"/>
      <c r="AUJ31" s="7"/>
      <c r="AUK31" s="7"/>
      <c r="AUL31" s="7"/>
      <c r="AUM31" s="7"/>
      <c r="AUN31" s="7"/>
      <c r="AUO31" s="7"/>
      <c r="AUP31" s="7"/>
      <c r="AUQ31" s="7"/>
      <c r="AUR31" s="7"/>
      <c r="AUS31" s="7"/>
      <c r="AUT31" s="7"/>
      <c r="AUU31" s="7"/>
      <c r="AUV31" s="7"/>
      <c r="AUW31" s="7"/>
      <c r="AUX31" s="7"/>
      <c r="AUY31" s="7"/>
      <c r="AUZ31" s="7"/>
      <c r="AVA31" s="7"/>
      <c r="AVB31" s="7"/>
      <c r="AVC31" s="7"/>
      <c r="AVD31" s="7"/>
      <c r="AVE31" s="7"/>
      <c r="AVF31" s="7"/>
      <c r="AVG31" s="7"/>
      <c r="AVH31" s="7"/>
      <c r="AVI31" s="7"/>
      <c r="AVJ31" s="7"/>
      <c r="AVK31" s="7"/>
      <c r="AVL31" s="7"/>
      <c r="AVM31" s="7"/>
      <c r="AVN31" s="7"/>
      <c r="AVO31" s="7"/>
      <c r="AVP31" s="7"/>
      <c r="AVQ31" s="7"/>
      <c r="AVR31" s="7"/>
      <c r="AVS31" s="7"/>
      <c r="AVT31" s="7"/>
      <c r="AVU31" s="7"/>
      <c r="AVV31" s="7"/>
      <c r="AVW31" s="7"/>
      <c r="AVX31" s="7"/>
      <c r="AVY31" s="7"/>
      <c r="AVZ31" s="7"/>
      <c r="AWA31" s="7"/>
      <c r="AWB31" s="7"/>
      <c r="AWC31" s="7"/>
      <c r="AWD31" s="7"/>
      <c r="AWE31" s="7"/>
      <c r="AWF31" s="7"/>
      <c r="AWG31" s="7"/>
      <c r="AWH31" s="7"/>
      <c r="AWI31" s="7"/>
      <c r="AWJ31" s="7"/>
      <c r="AWK31" s="7"/>
      <c r="AWL31" s="7"/>
      <c r="AWM31" s="7"/>
      <c r="AWN31" s="7"/>
      <c r="AWO31" s="7"/>
      <c r="AWP31" s="7"/>
      <c r="AWQ31" s="7"/>
      <c r="AWR31" s="7"/>
      <c r="AWS31" s="7"/>
      <c r="AWT31" s="7"/>
      <c r="AWU31" s="7"/>
      <c r="AWV31" s="7"/>
      <c r="AWW31" s="7"/>
      <c r="AWX31" s="7"/>
      <c r="AWY31" s="7"/>
      <c r="AWZ31" s="7"/>
      <c r="AXA31" s="7"/>
      <c r="AXB31" s="7"/>
      <c r="AXC31" s="7"/>
      <c r="AXD31" s="7"/>
      <c r="AXE31" s="7"/>
      <c r="AXF31" s="7"/>
      <c r="AXG31" s="7"/>
      <c r="AXH31" s="7"/>
      <c r="AXI31" s="7"/>
      <c r="AXJ31" s="7"/>
      <c r="AXK31" s="7"/>
      <c r="AXL31" s="7"/>
      <c r="AXM31" s="7"/>
      <c r="AXN31" s="7"/>
      <c r="AXO31" s="7"/>
      <c r="AXP31" s="7"/>
      <c r="AXQ31" s="7"/>
      <c r="AXR31" s="7"/>
      <c r="AXS31" s="7"/>
      <c r="AXT31" s="7"/>
      <c r="AXU31" s="7"/>
      <c r="AXV31" s="7"/>
      <c r="AXW31" s="7"/>
      <c r="AXX31" s="7"/>
      <c r="AXY31" s="7"/>
      <c r="AXZ31" s="7"/>
      <c r="AYA31" s="7"/>
      <c r="AYB31" s="7"/>
      <c r="AYC31" s="7"/>
      <c r="AYD31" s="7"/>
      <c r="AYE31" s="7"/>
      <c r="AYF31" s="7"/>
      <c r="AYG31" s="7"/>
      <c r="AYH31" s="7"/>
      <c r="AYI31" s="7"/>
      <c r="AYJ31" s="7"/>
      <c r="AYK31" s="7"/>
      <c r="AYL31" s="7"/>
      <c r="AYM31" s="7"/>
      <c r="AYN31" s="7"/>
      <c r="AYO31" s="7"/>
      <c r="AYP31" s="7"/>
      <c r="AYQ31" s="7"/>
      <c r="AYR31" s="7"/>
      <c r="AYS31" s="7"/>
      <c r="AYT31" s="7"/>
      <c r="AYU31" s="7"/>
      <c r="AYV31" s="7"/>
      <c r="AYW31" s="7"/>
      <c r="AYX31" s="7"/>
      <c r="AYY31" s="7"/>
      <c r="AYZ31" s="7"/>
      <c r="AZA31" s="7"/>
      <c r="AZB31" s="7"/>
      <c r="AZC31" s="7"/>
      <c r="AZD31" s="7"/>
      <c r="AZE31" s="7"/>
      <c r="AZF31" s="7"/>
      <c r="AZG31" s="7"/>
      <c r="AZH31" s="7"/>
      <c r="AZI31" s="7"/>
      <c r="AZJ31" s="7"/>
      <c r="AZK31" s="7"/>
      <c r="AZL31" s="7"/>
      <c r="AZM31" s="7"/>
      <c r="AZN31" s="7"/>
      <c r="AZO31" s="7"/>
      <c r="AZP31" s="7"/>
      <c r="AZQ31" s="7"/>
      <c r="AZR31" s="7"/>
      <c r="AZS31" s="7"/>
      <c r="AZT31" s="7"/>
      <c r="AZU31" s="7"/>
      <c r="AZV31" s="7"/>
      <c r="AZW31" s="7"/>
      <c r="AZX31" s="7"/>
      <c r="AZY31" s="7"/>
      <c r="AZZ31" s="7"/>
      <c r="BAA31" s="7"/>
      <c r="BAB31" s="7"/>
      <c r="BAC31" s="7"/>
      <c r="BAD31" s="7"/>
      <c r="BAE31" s="7"/>
      <c r="BAF31" s="7"/>
      <c r="BAG31" s="7"/>
      <c r="BAH31" s="7"/>
      <c r="BAI31" s="7"/>
      <c r="BAJ31" s="7"/>
      <c r="BAK31" s="7"/>
      <c r="BAL31" s="7"/>
      <c r="BAM31" s="7"/>
      <c r="BAN31" s="7"/>
      <c r="BAO31" s="7"/>
      <c r="BAP31" s="7"/>
      <c r="BAQ31" s="7"/>
      <c r="BAR31" s="7"/>
      <c r="BAS31" s="7"/>
      <c r="BAT31" s="7"/>
      <c r="BAU31" s="7"/>
      <c r="BAV31" s="7"/>
      <c r="BAW31" s="7"/>
      <c r="BAX31" s="7"/>
      <c r="BAY31" s="7"/>
      <c r="BAZ31" s="7"/>
      <c r="BBA31" s="7"/>
      <c r="BBB31" s="7"/>
      <c r="BBC31" s="7"/>
      <c r="BBD31" s="7"/>
      <c r="BBE31" s="7"/>
      <c r="BBF31" s="7"/>
      <c r="BBG31" s="7"/>
      <c r="BBH31" s="7"/>
      <c r="BBI31" s="7"/>
      <c r="BBJ31" s="7"/>
      <c r="BBK31" s="7"/>
      <c r="BBL31" s="7"/>
      <c r="BBM31" s="7"/>
      <c r="BBN31" s="7"/>
      <c r="BBO31" s="7"/>
      <c r="BBP31" s="7"/>
      <c r="BBQ31" s="7"/>
      <c r="BBR31" s="7"/>
      <c r="BBS31" s="7"/>
      <c r="BBT31" s="7"/>
      <c r="BBU31" s="7"/>
      <c r="BBV31" s="7"/>
      <c r="BBW31" s="7"/>
      <c r="BBX31" s="7"/>
      <c r="BBY31" s="7"/>
      <c r="BBZ31" s="7"/>
      <c r="BCA31" s="7"/>
      <c r="BCB31" s="7"/>
      <c r="BCC31" s="7"/>
      <c r="BCD31" s="7"/>
      <c r="BCE31" s="7"/>
      <c r="BCF31" s="7"/>
      <c r="BCG31" s="7"/>
      <c r="BCH31" s="7"/>
      <c r="BCI31" s="7"/>
      <c r="BCJ31" s="7"/>
      <c r="BCK31" s="7"/>
      <c r="BCL31" s="7"/>
      <c r="BCM31" s="7"/>
      <c r="BCN31" s="7"/>
      <c r="BCO31" s="7"/>
      <c r="BCP31" s="7"/>
      <c r="BCQ31" s="7"/>
      <c r="BCR31" s="7"/>
      <c r="BCS31" s="7"/>
      <c r="BCT31" s="7"/>
      <c r="BCU31" s="7"/>
      <c r="BCV31" s="7"/>
      <c r="BCW31" s="7"/>
      <c r="BCX31" s="7"/>
      <c r="BCY31" s="7"/>
      <c r="BCZ31" s="7"/>
      <c r="BDA31" s="7"/>
      <c r="BDB31" s="7"/>
      <c r="BDC31" s="7"/>
      <c r="BDD31" s="7"/>
      <c r="BDE31" s="7"/>
      <c r="BDF31" s="7"/>
      <c r="BDG31" s="7"/>
      <c r="BDH31" s="7"/>
      <c r="BDI31" s="7"/>
      <c r="BDJ31" s="7"/>
      <c r="BDK31" s="7"/>
      <c r="BDL31" s="7"/>
      <c r="BDM31" s="7"/>
      <c r="BDN31" s="7"/>
      <c r="BDO31" s="7"/>
      <c r="BDP31" s="7"/>
      <c r="BDQ31" s="7"/>
      <c r="BDR31" s="7"/>
      <c r="BDS31" s="7"/>
      <c r="BDT31" s="7"/>
      <c r="BDU31" s="7"/>
      <c r="BDV31" s="7"/>
      <c r="BDW31" s="7"/>
      <c r="BDX31" s="7"/>
      <c r="BDY31" s="7"/>
      <c r="BDZ31" s="7"/>
      <c r="BEA31" s="7"/>
      <c r="BEB31" s="7"/>
      <c r="BEC31" s="7"/>
      <c r="BED31" s="7"/>
      <c r="BEE31" s="7"/>
      <c r="BEF31" s="7"/>
      <c r="BEG31" s="7"/>
      <c r="BEH31" s="7"/>
      <c r="BEI31" s="7"/>
      <c r="BEJ31" s="7"/>
      <c r="BEK31" s="7"/>
      <c r="BEL31" s="7"/>
      <c r="BEM31" s="7"/>
      <c r="BEN31" s="7"/>
      <c r="BEO31" s="7"/>
      <c r="BEP31" s="7"/>
      <c r="BEQ31" s="7"/>
      <c r="BER31" s="7"/>
      <c r="BES31" s="7"/>
      <c r="BET31" s="7"/>
      <c r="BEU31" s="7"/>
      <c r="BEV31" s="7"/>
      <c r="BEW31" s="7"/>
      <c r="BEX31" s="7"/>
      <c r="BEY31" s="7"/>
      <c r="BEZ31" s="7"/>
      <c r="BFA31" s="7"/>
      <c r="BFB31" s="7"/>
      <c r="BFC31" s="7"/>
      <c r="BFD31" s="7"/>
      <c r="BFE31" s="7"/>
      <c r="BFF31" s="7"/>
      <c r="BFG31" s="7"/>
      <c r="BFH31" s="7"/>
      <c r="BFI31" s="7"/>
      <c r="BFJ31" s="7"/>
      <c r="BFK31" s="7"/>
      <c r="BFL31" s="7"/>
      <c r="BFM31" s="7"/>
      <c r="BFN31" s="7"/>
      <c r="BFO31" s="7"/>
      <c r="BFP31" s="7"/>
      <c r="BFQ31" s="7"/>
      <c r="BFR31" s="7"/>
      <c r="BFS31" s="7"/>
      <c r="BFT31" s="7"/>
      <c r="BFU31" s="7"/>
      <c r="BFV31" s="7"/>
      <c r="BFW31" s="7"/>
      <c r="BFX31" s="7"/>
      <c r="BFY31" s="7"/>
      <c r="BFZ31" s="7"/>
      <c r="BGA31" s="7"/>
      <c r="BGB31" s="7"/>
      <c r="BGC31" s="7"/>
      <c r="BGD31" s="7"/>
      <c r="BGE31" s="7"/>
      <c r="BGF31" s="7"/>
      <c r="BGG31" s="7"/>
      <c r="BGH31" s="7"/>
      <c r="BGI31" s="7"/>
      <c r="BGJ31" s="7"/>
      <c r="BGK31" s="7"/>
      <c r="BGL31" s="7"/>
      <c r="BGM31" s="7"/>
      <c r="BGN31" s="7"/>
      <c r="BGO31" s="7"/>
      <c r="BGP31" s="7"/>
      <c r="BGQ31" s="7"/>
      <c r="BGR31" s="7"/>
      <c r="BGS31" s="7"/>
      <c r="BGT31" s="7"/>
      <c r="BGU31" s="7"/>
      <c r="BGV31" s="7"/>
      <c r="BGW31" s="7"/>
      <c r="BGX31" s="7"/>
      <c r="BGY31" s="7"/>
      <c r="BGZ31" s="7"/>
      <c r="BHA31" s="7"/>
      <c r="BHB31" s="7"/>
      <c r="BHC31" s="7"/>
      <c r="BHD31" s="7"/>
      <c r="BHE31" s="7"/>
      <c r="BHF31" s="7"/>
      <c r="BHG31" s="7"/>
      <c r="BHH31" s="7"/>
      <c r="BHI31" s="7"/>
      <c r="BHJ31" s="7"/>
      <c r="BHK31" s="7"/>
      <c r="BHL31" s="7"/>
      <c r="BHM31" s="7"/>
      <c r="BHN31" s="7"/>
      <c r="BHO31" s="7"/>
      <c r="BHP31" s="7"/>
      <c r="BHQ31" s="7"/>
      <c r="BHR31" s="7"/>
      <c r="BHS31" s="7"/>
      <c r="BHT31" s="7"/>
      <c r="BHU31" s="7"/>
      <c r="BHV31" s="7"/>
      <c r="BHW31" s="7"/>
      <c r="BHX31" s="7"/>
      <c r="BHY31" s="7"/>
      <c r="BHZ31" s="7"/>
      <c r="BIA31" s="7"/>
      <c r="BIB31" s="7"/>
      <c r="BIC31" s="7"/>
      <c r="BID31" s="7"/>
      <c r="BIE31" s="7"/>
      <c r="BIF31" s="7"/>
      <c r="BIG31" s="7"/>
      <c r="BIH31" s="7"/>
      <c r="BII31" s="7"/>
      <c r="BIJ31" s="7"/>
      <c r="BIK31" s="7"/>
      <c r="BIL31" s="7"/>
      <c r="BIM31" s="7"/>
      <c r="BIN31" s="7"/>
      <c r="BIO31" s="7"/>
      <c r="BIP31" s="7"/>
      <c r="BIQ31" s="7"/>
      <c r="BIR31" s="7"/>
      <c r="BIS31" s="7"/>
      <c r="BIT31" s="7"/>
      <c r="BIU31" s="7"/>
      <c r="BIV31" s="7"/>
      <c r="BIW31" s="7"/>
      <c r="BIX31" s="7"/>
      <c r="BIY31" s="7"/>
      <c r="BIZ31" s="7"/>
      <c r="BJA31" s="7"/>
      <c r="BJB31" s="7"/>
      <c r="BJC31" s="7"/>
      <c r="BJD31" s="7"/>
      <c r="BJE31" s="7"/>
      <c r="BJF31" s="7"/>
      <c r="BJG31" s="7"/>
      <c r="BJH31" s="7"/>
      <c r="BJI31" s="7"/>
      <c r="BJJ31" s="7"/>
      <c r="BJK31" s="7"/>
      <c r="BJL31" s="7"/>
      <c r="BJM31" s="7"/>
      <c r="BJN31" s="7"/>
      <c r="BJO31" s="7"/>
      <c r="BJP31" s="7"/>
      <c r="BJQ31" s="7"/>
      <c r="BJR31" s="7"/>
      <c r="BJS31" s="7"/>
      <c r="BJT31" s="7"/>
      <c r="BJU31" s="7"/>
      <c r="BJV31" s="7"/>
      <c r="BJW31" s="7"/>
      <c r="BJX31" s="7"/>
      <c r="BJY31" s="7"/>
      <c r="BJZ31" s="7"/>
      <c r="BKA31" s="7"/>
      <c r="BKB31" s="7"/>
      <c r="BKC31" s="7"/>
      <c r="BKD31" s="7"/>
      <c r="BKE31" s="7"/>
      <c r="BKF31" s="7"/>
      <c r="BKG31" s="7"/>
      <c r="BKH31" s="7"/>
      <c r="BKI31" s="7"/>
      <c r="BKJ31" s="7"/>
      <c r="BKK31" s="7"/>
      <c r="BKL31" s="7"/>
      <c r="BKM31" s="7"/>
      <c r="BKN31" s="7"/>
      <c r="BKO31" s="7"/>
      <c r="BKP31" s="7"/>
      <c r="BKQ31" s="7"/>
      <c r="BKR31" s="7"/>
      <c r="BKS31" s="7"/>
      <c r="BKT31" s="7"/>
      <c r="BKU31" s="7"/>
      <c r="BKV31" s="7"/>
      <c r="BKW31" s="7"/>
      <c r="BKX31" s="7"/>
      <c r="BKY31" s="7"/>
      <c r="BKZ31" s="7"/>
      <c r="BLA31" s="7"/>
      <c r="BLB31" s="7"/>
      <c r="BLC31" s="7"/>
      <c r="BLD31" s="7"/>
      <c r="BLE31" s="7"/>
      <c r="BLF31" s="7"/>
      <c r="BLG31" s="7"/>
      <c r="BLH31" s="7"/>
      <c r="BLI31" s="7"/>
      <c r="BLJ31" s="7"/>
      <c r="BLK31" s="7"/>
      <c r="BLL31" s="7"/>
      <c r="BLM31" s="7"/>
      <c r="BLN31" s="7"/>
      <c r="BLO31" s="7"/>
      <c r="BLP31" s="7"/>
      <c r="BLQ31" s="7"/>
      <c r="BLR31" s="7"/>
      <c r="BLS31" s="7"/>
      <c r="BLT31" s="7"/>
      <c r="BLU31" s="7"/>
      <c r="BLV31" s="7"/>
      <c r="BLW31" s="7"/>
      <c r="BLX31" s="7"/>
      <c r="BLY31" s="7"/>
      <c r="BLZ31" s="7"/>
      <c r="BMA31" s="7"/>
      <c r="BMB31" s="7"/>
      <c r="BMC31" s="7"/>
      <c r="BMD31" s="7"/>
      <c r="BME31" s="7"/>
      <c r="BMF31" s="7"/>
      <c r="BMG31" s="7"/>
      <c r="BMH31" s="7"/>
      <c r="BMI31" s="7"/>
      <c r="BMJ31" s="7"/>
      <c r="BMK31" s="7"/>
      <c r="BML31" s="7"/>
      <c r="BMM31" s="7"/>
      <c r="BMN31" s="7"/>
      <c r="BMO31" s="7"/>
      <c r="BMP31" s="7"/>
      <c r="BMQ31" s="7"/>
      <c r="BMR31" s="7"/>
      <c r="BMS31" s="7"/>
      <c r="BMT31" s="7"/>
      <c r="BMU31" s="7"/>
      <c r="BMV31" s="7"/>
      <c r="BMW31" s="7"/>
      <c r="BMX31" s="7"/>
      <c r="BMY31" s="7"/>
      <c r="BMZ31" s="7"/>
      <c r="BNA31" s="7"/>
      <c r="BNB31" s="7"/>
      <c r="BNC31" s="7"/>
      <c r="BND31" s="7"/>
      <c r="BNE31" s="7"/>
      <c r="BNF31" s="7"/>
      <c r="BNG31" s="7"/>
      <c r="BNH31" s="7"/>
      <c r="BNI31" s="7"/>
      <c r="BNJ31" s="7"/>
      <c r="BNK31" s="7"/>
      <c r="BNL31" s="7"/>
      <c r="BNM31" s="7"/>
      <c r="BNN31" s="7"/>
      <c r="BNO31" s="7"/>
      <c r="BNP31" s="7"/>
      <c r="BNQ31" s="7"/>
      <c r="BNR31" s="7"/>
      <c r="BNS31" s="7"/>
      <c r="BNT31" s="7"/>
      <c r="BNU31" s="7"/>
      <c r="BNV31" s="7"/>
      <c r="BNW31" s="7"/>
      <c r="BNX31" s="7"/>
      <c r="BNY31" s="7"/>
      <c r="BNZ31" s="7"/>
      <c r="BOA31" s="7"/>
      <c r="BOB31" s="7"/>
      <c r="BOC31" s="7"/>
      <c r="BOD31" s="7"/>
      <c r="BOE31" s="7"/>
      <c r="BOF31" s="7"/>
      <c r="BOG31" s="7"/>
      <c r="BOH31" s="7"/>
      <c r="BOI31" s="7"/>
      <c r="BOJ31" s="7"/>
      <c r="BOK31" s="7"/>
      <c r="BOL31" s="7"/>
      <c r="BOM31" s="7"/>
      <c r="BON31" s="7"/>
      <c r="BOO31" s="7"/>
      <c r="BOP31" s="7"/>
      <c r="BOQ31" s="7"/>
      <c r="BOR31" s="7"/>
      <c r="BOS31" s="7"/>
      <c r="BOT31" s="7"/>
      <c r="BOU31" s="7"/>
      <c r="BOV31" s="7"/>
      <c r="BOW31" s="7"/>
      <c r="BOX31" s="7"/>
      <c r="BOY31" s="7"/>
      <c r="BOZ31" s="7"/>
      <c r="BPA31" s="7"/>
      <c r="BPB31" s="7"/>
      <c r="BPC31" s="7"/>
      <c r="BPD31" s="7"/>
      <c r="BPE31" s="7"/>
      <c r="BPF31" s="7"/>
      <c r="BPG31" s="7"/>
      <c r="BPH31" s="7"/>
      <c r="BPI31" s="7"/>
      <c r="BPJ31" s="7"/>
      <c r="BPK31" s="7"/>
      <c r="BPL31" s="7"/>
      <c r="BPM31" s="7"/>
      <c r="BPN31" s="7"/>
      <c r="BPO31" s="7"/>
      <c r="BPP31" s="7"/>
      <c r="BPQ31" s="7"/>
      <c r="BPR31" s="7"/>
      <c r="BPS31" s="7"/>
      <c r="BPT31" s="7"/>
      <c r="BPU31" s="7"/>
      <c r="BPV31" s="7"/>
      <c r="BPW31" s="7"/>
      <c r="BPX31" s="7"/>
      <c r="BPY31" s="7"/>
      <c r="BPZ31" s="7"/>
      <c r="BQA31" s="7"/>
      <c r="BQB31" s="7"/>
      <c r="BQC31" s="7"/>
      <c r="BQD31" s="7"/>
      <c r="BQE31" s="7"/>
      <c r="BQF31" s="7"/>
      <c r="BQG31" s="7"/>
      <c r="BQH31" s="7"/>
      <c r="BQI31" s="7"/>
      <c r="BQJ31" s="7"/>
      <c r="BQK31" s="7"/>
      <c r="BQL31" s="7"/>
      <c r="BQM31" s="7"/>
      <c r="BQN31" s="7"/>
    </row>
    <row r="32" spans="1:1808">
      <c r="A32" s="12" t="s">
        <v>160</v>
      </c>
      <c r="B32" s="12" t="s">
        <v>236</v>
      </c>
      <c r="C32" s="12" t="s">
        <v>17</v>
      </c>
      <c r="D32" s="34">
        <v>86</v>
      </c>
      <c r="E32" s="34">
        <v>44.897959183673471</v>
      </c>
      <c r="F32" s="34"/>
      <c r="G32" s="36"/>
      <c r="H32" s="36"/>
      <c r="I32" s="36"/>
      <c r="J32" s="37"/>
      <c r="K32" s="34"/>
      <c r="L32" s="34">
        <f t="shared" si="0"/>
        <v>130.89795918367346</v>
      </c>
      <c r="M32" s="2">
        <f t="shared" si="1"/>
        <v>2</v>
      </c>
      <c r="N32" s="2"/>
      <c r="O32" s="2"/>
      <c r="P32" s="38">
        <v>62</v>
      </c>
      <c r="Q32" s="2">
        <f t="shared" si="2"/>
        <v>1</v>
      </c>
      <c r="R32" s="2">
        <f t="shared" si="3"/>
        <v>1</v>
      </c>
      <c r="S32" s="2">
        <f t="shared" si="4"/>
        <v>0</v>
      </c>
      <c r="T32" s="2">
        <f t="shared" si="5"/>
        <v>0</v>
      </c>
      <c r="U32" s="2">
        <f t="shared" si="6"/>
        <v>0</v>
      </c>
      <c r="V32" s="2">
        <f t="shared" si="7"/>
        <v>2</v>
      </c>
      <c r="W32" s="34">
        <f>L32</f>
        <v>130.89795918367346</v>
      </c>
      <c r="X32" s="25" t="s">
        <v>581</v>
      </c>
    </row>
    <row r="33" spans="1:1808">
      <c r="A33" s="12" t="s">
        <v>211</v>
      </c>
      <c r="B33" s="12" t="s">
        <v>212</v>
      </c>
      <c r="C33" s="12" t="s">
        <v>65</v>
      </c>
      <c r="D33" s="34">
        <v>49</v>
      </c>
      <c r="E33" s="34">
        <v>23.469387755102041</v>
      </c>
      <c r="F33" s="34"/>
      <c r="G33" s="36">
        <v>50</v>
      </c>
      <c r="H33" s="36"/>
      <c r="I33" s="36"/>
      <c r="J33" s="37">
        <f>MAX(G33:I33)</f>
        <v>50</v>
      </c>
      <c r="K33" s="34"/>
      <c r="L33" s="34">
        <f t="shared" si="0"/>
        <v>122.46938775510205</v>
      </c>
      <c r="M33" s="2">
        <f t="shared" si="1"/>
        <v>3</v>
      </c>
      <c r="N33" s="2"/>
      <c r="O33" s="2"/>
      <c r="P33" s="2"/>
      <c r="Q33" s="2">
        <f t="shared" si="2"/>
        <v>1</v>
      </c>
      <c r="R33" s="2">
        <f t="shared" si="3"/>
        <v>0</v>
      </c>
      <c r="S33" s="2">
        <f t="shared" si="4"/>
        <v>0</v>
      </c>
      <c r="T33" s="2">
        <f t="shared" si="5"/>
        <v>1</v>
      </c>
      <c r="U33" s="2">
        <f t="shared" si="6"/>
        <v>0</v>
      </c>
      <c r="V33" s="2">
        <f t="shared" si="7"/>
        <v>2</v>
      </c>
      <c r="W33" s="34">
        <f>L33</f>
        <v>122.46938775510205</v>
      </c>
      <c r="X33" s="25" t="s">
        <v>581</v>
      </c>
    </row>
    <row r="34" spans="1:1808">
      <c r="A34" s="12" t="s">
        <v>247</v>
      </c>
      <c r="B34" s="12" t="s">
        <v>63</v>
      </c>
      <c r="C34" s="12" t="s">
        <v>23</v>
      </c>
      <c r="D34" s="34">
        <v>46</v>
      </c>
      <c r="E34" s="34"/>
      <c r="F34" s="34">
        <v>41</v>
      </c>
      <c r="G34" s="36">
        <v>73</v>
      </c>
      <c r="H34" s="36"/>
      <c r="I34" s="36"/>
      <c r="J34" s="37">
        <f>MAX(G34:I34)</f>
        <v>73</v>
      </c>
      <c r="K34" s="34"/>
      <c r="L34" s="34">
        <f t="shared" ref="L34:L54" si="10">SUM(D34:F34,J34:K34)</f>
        <v>160</v>
      </c>
      <c r="M34" s="2">
        <f t="shared" ref="M34:M54" si="11">COUNT(D34:F34,J34:K34)</f>
        <v>3</v>
      </c>
      <c r="N34" s="2"/>
      <c r="O34" s="2"/>
      <c r="P34" s="2"/>
      <c r="Q34" s="2">
        <f t="shared" ref="Q34:Q54" si="12">IF(D34&gt;46,1,0)</f>
        <v>0</v>
      </c>
      <c r="R34" s="2">
        <f t="shared" ref="R34:R54" si="13">IF(E34&gt;40,1,0)</f>
        <v>0</v>
      </c>
      <c r="S34" s="2">
        <f t="shared" ref="S34:S54" si="14">IF(F34&gt;45,1,0)</f>
        <v>0</v>
      </c>
      <c r="T34" s="2">
        <f t="shared" ref="T34:T54" si="15">IF(J34&gt;=50,1,0)</f>
        <v>1</v>
      </c>
      <c r="U34" s="2">
        <f t="shared" ref="U34:U54" si="16">IF(K34&gt;=50,1,0)</f>
        <v>0</v>
      </c>
      <c r="V34" s="2">
        <f t="shared" ref="V34:V54" si="17">SUM(Q34:U34)</f>
        <v>1</v>
      </c>
      <c r="W34" s="34">
        <f>L34</f>
        <v>160</v>
      </c>
      <c r="X34" s="7" t="s">
        <v>580</v>
      </c>
    </row>
    <row r="35" spans="1:1808">
      <c r="A35" s="12" t="s">
        <v>243</v>
      </c>
      <c r="B35" s="12" t="s">
        <v>28</v>
      </c>
      <c r="C35" s="12" t="s">
        <v>244</v>
      </c>
      <c r="D35" s="34">
        <v>91</v>
      </c>
      <c r="E35" s="34">
        <v>35.714285714285715</v>
      </c>
      <c r="F35" s="34"/>
      <c r="G35" s="36"/>
      <c r="H35" s="36"/>
      <c r="I35" s="36"/>
      <c r="J35" s="37"/>
      <c r="K35" s="34">
        <v>33</v>
      </c>
      <c r="L35" s="34">
        <f t="shared" si="10"/>
        <v>159.71428571428572</v>
      </c>
      <c r="M35" s="2">
        <f t="shared" si="11"/>
        <v>3</v>
      </c>
      <c r="N35" s="2"/>
      <c r="O35" s="2"/>
      <c r="P35" s="2"/>
      <c r="Q35" s="2">
        <f t="shared" si="12"/>
        <v>1</v>
      </c>
      <c r="R35" s="2">
        <f t="shared" si="13"/>
        <v>0</v>
      </c>
      <c r="S35" s="2">
        <f t="shared" si="14"/>
        <v>0</v>
      </c>
      <c r="T35" s="2">
        <f t="shared" si="15"/>
        <v>0</v>
      </c>
      <c r="U35" s="2">
        <f t="shared" si="16"/>
        <v>0</v>
      </c>
      <c r="V35" s="2">
        <f t="shared" si="17"/>
        <v>1</v>
      </c>
      <c r="W35" s="34">
        <f>L35</f>
        <v>159.71428571428572</v>
      </c>
      <c r="X35" s="7" t="s">
        <v>580</v>
      </c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</row>
    <row r="36" spans="1:1808">
      <c r="A36" s="12" t="s">
        <v>202</v>
      </c>
      <c r="B36" s="12" t="s">
        <v>96</v>
      </c>
      <c r="C36" s="12" t="s">
        <v>43</v>
      </c>
      <c r="D36" s="34">
        <v>39</v>
      </c>
      <c r="E36" s="34"/>
      <c r="F36" s="34">
        <v>33</v>
      </c>
      <c r="G36" s="36">
        <v>69</v>
      </c>
      <c r="H36" s="36"/>
      <c r="I36" s="36"/>
      <c r="J36" s="37">
        <f>MAX(G36:I36)</f>
        <v>69</v>
      </c>
      <c r="K36" s="34">
        <v>33</v>
      </c>
      <c r="L36" s="34">
        <f t="shared" si="10"/>
        <v>174</v>
      </c>
      <c r="M36" s="2">
        <f t="shared" si="11"/>
        <v>4</v>
      </c>
      <c r="N36" s="2"/>
      <c r="O36" s="2"/>
      <c r="P36" s="2"/>
      <c r="Q36" s="2">
        <f t="shared" si="12"/>
        <v>0</v>
      </c>
      <c r="R36" s="2">
        <f t="shared" si="13"/>
        <v>0</v>
      </c>
      <c r="S36" s="2">
        <f t="shared" si="14"/>
        <v>0</v>
      </c>
      <c r="T36" s="2">
        <f t="shared" si="15"/>
        <v>1</v>
      </c>
      <c r="U36" s="2">
        <f t="shared" si="16"/>
        <v>0</v>
      </c>
      <c r="V36" s="2">
        <f t="shared" si="17"/>
        <v>1</v>
      </c>
      <c r="W36" s="34">
        <f>L36-MIN(D36:F36,J36:K36)</f>
        <v>141</v>
      </c>
      <c r="X36" s="7" t="s">
        <v>580</v>
      </c>
    </row>
    <row r="37" spans="1:1808">
      <c r="A37" s="12" t="s">
        <v>208</v>
      </c>
      <c r="B37" s="12" t="s">
        <v>31</v>
      </c>
      <c r="C37" s="12" t="s">
        <v>9</v>
      </c>
      <c r="D37" s="34">
        <v>24</v>
      </c>
      <c r="E37" s="34"/>
      <c r="F37" s="34">
        <v>26</v>
      </c>
      <c r="G37" s="36">
        <v>81</v>
      </c>
      <c r="H37" s="36"/>
      <c r="I37" s="36"/>
      <c r="J37" s="37">
        <f>MAX(G37:I37)</f>
        <v>81</v>
      </c>
      <c r="K37" s="34"/>
      <c r="L37" s="34">
        <f t="shared" si="10"/>
        <v>131</v>
      </c>
      <c r="M37" s="2">
        <f t="shared" si="11"/>
        <v>3</v>
      </c>
      <c r="N37" s="2"/>
      <c r="O37" s="2"/>
      <c r="P37" s="2"/>
      <c r="Q37" s="2">
        <f t="shared" si="12"/>
        <v>0</v>
      </c>
      <c r="R37" s="2">
        <f t="shared" si="13"/>
        <v>0</v>
      </c>
      <c r="S37" s="2">
        <f t="shared" si="14"/>
        <v>0</v>
      </c>
      <c r="T37" s="2">
        <f t="shared" si="15"/>
        <v>1</v>
      </c>
      <c r="U37" s="2">
        <f t="shared" si="16"/>
        <v>0</v>
      </c>
      <c r="V37" s="2">
        <f t="shared" si="17"/>
        <v>1</v>
      </c>
      <c r="W37" s="34">
        <f>L37</f>
        <v>131</v>
      </c>
      <c r="X37" s="7" t="s">
        <v>580</v>
      </c>
    </row>
    <row r="38" spans="1:1808">
      <c r="A38" s="12" t="s">
        <v>219</v>
      </c>
      <c r="B38" s="12" t="s">
        <v>201</v>
      </c>
      <c r="C38" s="12" t="s">
        <v>46</v>
      </c>
      <c r="D38" s="34">
        <v>35</v>
      </c>
      <c r="E38" s="34">
        <v>18.367346938775512</v>
      </c>
      <c r="F38" s="34">
        <v>23</v>
      </c>
      <c r="G38" s="36"/>
      <c r="H38" s="36"/>
      <c r="I38" s="36"/>
      <c r="J38" s="37"/>
      <c r="K38" s="34">
        <v>67</v>
      </c>
      <c r="L38" s="34">
        <f t="shared" si="10"/>
        <v>143.36734693877551</v>
      </c>
      <c r="M38" s="2">
        <f t="shared" si="11"/>
        <v>4</v>
      </c>
      <c r="N38" s="2"/>
      <c r="O38" s="2"/>
      <c r="P38" s="2"/>
      <c r="Q38" s="2">
        <f t="shared" si="12"/>
        <v>0</v>
      </c>
      <c r="R38" s="2">
        <f t="shared" si="13"/>
        <v>0</v>
      </c>
      <c r="S38" s="2">
        <f t="shared" si="14"/>
        <v>0</v>
      </c>
      <c r="T38" s="2">
        <f t="shared" si="15"/>
        <v>0</v>
      </c>
      <c r="U38" s="2">
        <f t="shared" si="16"/>
        <v>1</v>
      </c>
      <c r="V38" s="2">
        <f t="shared" si="17"/>
        <v>1</v>
      </c>
      <c r="W38" s="34">
        <f>L38-MIN(D38:F38,J38:K38)</f>
        <v>125</v>
      </c>
      <c r="X38" s="7" t="s">
        <v>580</v>
      </c>
    </row>
    <row r="39" spans="1:1808">
      <c r="A39" s="12" t="s">
        <v>210</v>
      </c>
      <c r="B39" s="12" t="s">
        <v>34</v>
      </c>
      <c r="C39" s="12" t="s">
        <v>39</v>
      </c>
      <c r="D39" s="34">
        <v>13</v>
      </c>
      <c r="E39" s="34"/>
      <c r="F39" s="34">
        <v>25</v>
      </c>
      <c r="G39" s="36">
        <v>78</v>
      </c>
      <c r="H39" s="36"/>
      <c r="I39" s="36"/>
      <c r="J39" s="37">
        <f>MAX(G39:I39)</f>
        <v>78</v>
      </c>
      <c r="K39" s="34"/>
      <c r="L39" s="34">
        <f t="shared" si="10"/>
        <v>116</v>
      </c>
      <c r="M39" s="2">
        <f t="shared" si="11"/>
        <v>3</v>
      </c>
      <c r="N39" s="2"/>
      <c r="O39" s="2"/>
      <c r="P39" s="2"/>
      <c r="Q39" s="2">
        <f t="shared" si="12"/>
        <v>0</v>
      </c>
      <c r="R39" s="2">
        <f t="shared" si="13"/>
        <v>0</v>
      </c>
      <c r="S39" s="2">
        <f t="shared" si="14"/>
        <v>0</v>
      </c>
      <c r="T39" s="2">
        <f t="shared" si="15"/>
        <v>1</v>
      </c>
      <c r="U39" s="2">
        <f t="shared" si="16"/>
        <v>0</v>
      </c>
      <c r="V39" s="2">
        <f t="shared" si="17"/>
        <v>1</v>
      </c>
      <c r="W39" s="34">
        <f>L39</f>
        <v>116</v>
      </c>
      <c r="X39" s="7" t="s">
        <v>580</v>
      </c>
    </row>
    <row r="40" spans="1:1808">
      <c r="A40" s="12" t="s">
        <v>218</v>
      </c>
      <c r="B40" s="12" t="s">
        <v>31</v>
      </c>
      <c r="C40" s="12" t="s">
        <v>7</v>
      </c>
      <c r="D40" s="34">
        <v>29</v>
      </c>
      <c r="E40" s="34">
        <v>13.26530612244898</v>
      </c>
      <c r="F40" s="34">
        <v>14</v>
      </c>
      <c r="G40" s="36">
        <v>60</v>
      </c>
      <c r="H40" s="36"/>
      <c r="I40" s="36"/>
      <c r="J40" s="37">
        <f>MAX(G40:I40)</f>
        <v>60</v>
      </c>
      <c r="K40" s="34"/>
      <c r="L40" s="34">
        <f t="shared" si="10"/>
        <v>116.26530612244898</v>
      </c>
      <c r="M40" s="2">
        <f t="shared" si="11"/>
        <v>4</v>
      </c>
      <c r="N40" s="2"/>
      <c r="O40" s="2"/>
      <c r="P40" s="2">
        <v>20</v>
      </c>
      <c r="Q40" s="2">
        <f t="shared" si="12"/>
        <v>0</v>
      </c>
      <c r="R40" s="2">
        <f t="shared" si="13"/>
        <v>0</v>
      </c>
      <c r="S40" s="2">
        <f t="shared" si="14"/>
        <v>0</v>
      </c>
      <c r="T40" s="2">
        <f t="shared" si="15"/>
        <v>1</v>
      </c>
      <c r="U40" s="2">
        <f t="shared" si="16"/>
        <v>0</v>
      </c>
      <c r="V40" s="2">
        <f t="shared" si="17"/>
        <v>1</v>
      </c>
      <c r="W40" s="34">
        <f>L40-MIN(D40:F40,J40:K40)</f>
        <v>103</v>
      </c>
      <c r="X40" s="7" t="s">
        <v>580</v>
      </c>
    </row>
    <row r="41" spans="1:1808">
      <c r="A41" s="12" t="s">
        <v>245</v>
      </c>
      <c r="B41" s="12" t="s">
        <v>113</v>
      </c>
      <c r="C41" s="12" t="s">
        <v>61</v>
      </c>
      <c r="D41" s="40">
        <v>47</v>
      </c>
      <c r="E41" s="34"/>
      <c r="F41" s="34"/>
      <c r="G41" s="36"/>
      <c r="H41" s="36"/>
      <c r="I41" s="36"/>
      <c r="J41" s="37"/>
      <c r="K41" s="34"/>
      <c r="L41" s="34">
        <f t="shared" si="10"/>
        <v>47</v>
      </c>
      <c r="M41" s="2">
        <f t="shared" si="11"/>
        <v>1</v>
      </c>
      <c r="N41" s="2"/>
      <c r="O41" s="2"/>
      <c r="P41" s="2"/>
      <c r="Q41" s="2">
        <f t="shared" si="12"/>
        <v>1</v>
      </c>
      <c r="R41" s="2">
        <f t="shared" si="13"/>
        <v>0</v>
      </c>
      <c r="S41" s="2">
        <f t="shared" si="14"/>
        <v>0</v>
      </c>
      <c r="T41" s="2">
        <f t="shared" si="15"/>
        <v>0</v>
      </c>
      <c r="U41" s="2">
        <f t="shared" si="16"/>
        <v>0</v>
      </c>
      <c r="V41" s="2">
        <f t="shared" si="17"/>
        <v>1</v>
      </c>
      <c r="W41" s="34">
        <f>L41</f>
        <v>47</v>
      </c>
      <c r="X41" s="7" t="s">
        <v>580</v>
      </c>
    </row>
    <row r="42" spans="1:1808">
      <c r="A42" s="12" t="s">
        <v>167</v>
      </c>
      <c r="B42" s="12" t="s">
        <v>85</v>
      </c>
      <c r="C42" s="12" t="s">
        <v>72</v>
      </c>
      <c r="D42" s="34">
        <v>20</v>
      </c>
      <c r="E42" s="34">
        <v>19.387755102040817</v>
      </c>
      <c r="F42" s="34">
        <v>14</v>
      </c>
      <c r="G42" s="36">
        <v>48</v>
      </c>
      <c r="H42" s="36"/>
      <c r="I42" s="36"/>
      <c r="J42" s="37">
        <f>MAX(G42:I42)</f>
        <v>48</v>
      </c>
      <c r="K42" s="34"/>
      <c r="L42" s="34">
        <f t="shared" si="10"/>
        <v>101.38775510204081</v>
      </c>
      <c r="M42" s="2">
        <f t="shared" si="11"/>
        <v>4</v>
      </c>
      <c r="N42" s="2"/>
      <c r="O42" s="2"/>
      <c r="P42" s="2"/>
      <c r="Q42" s="2">
        <f t="shared" si="12"/>
        <v>0</v>
      </c>
      <c r="R42" s="2">
        <f t="shared" si="13"/>
        <v>0</v>
      </c>
      <c r="S42" s="2">
        <f t="shared" si="14"/>
        <v>0</v>
      </c>
      <c r="T42" s="2">
        <f t="shared" si="15"/>
        <v>0</v>
      </c>
      <c r="U42" s="2">
        <f t="shared" si="16"/>
        <v>0</v>
      </c>
      <c r="V42" s="2">
        <f t="shared" si="17"/>
        <v>0</v>
      </c>
      <c r="W42" s="34">
        <f>L42-MIN(D42:F42,J42:K42)</f>
        <v>87.387755102040813</v>
      </c>
      <c r="X42" s="7" t="s">
        <v>580</v>
      </c>
    </row>
    <row r="43" spans="1:1808">
      <c r="A43" s="12" t="s">
        <v>241</v>
      </c>
      <c r="B43" s="12" t="s">
        <v>62</v>
      </c>
      <c r="C43" s="12" t="s">
        <v>61</v>
      </c>
      <c r="D43" s="34">
        <v>28</v>
      </c>
      <c r="E43" s="34">
        <v>9</v>
      </c>
      <c r="F43" s="34"/>
      <c r="G43" s="36"/>
      <c r="H43" s="36"/>
      <c r="I43" s="36"/>
      <c r="J43" s="37"/>
      <c r="K43" s="34">
        <v>23</v>
      </c>
      <c r="L43" s="34">
        <f t="shared" si="10"/>
        <v>60</v>
      </c>
      <c r="M43" s="2">
        <f t="shared" si="11"/>
        <v>3</v>
      </c>
      <c r="N43" s="2"/>
      <c r="O43" s="2"/>
      <c r="P43" s="2"/>
      <c r="Q43" s="2">
        <f t="shared" si="12"/>
        <v>0</v>
      </c>
      <c r="R43" s="2">
        <f t="shared" si="13"/>
        <v>0</v>
      </c>
      <c r="S43" s="2">
        <f t="shared" si="14"/>
        <v>0</v>
      </c>
      <c r="T43" s="2">
        <f t="shared" si="15"/>
        <v>0</v>
      </c>
      <c r="U43" s="2">
        <f t="shared" si="16"/>
        <v>0</v>
      </c>
      <c r="V43" s="2">
        <f t="shared" si="17"/>
        <v>0</v>
      </c>
      <c r="W43" s="34">
        <f>L43</f>
        <v>60</v>
      </c>
      <c r="X43" s="7" t="s">
        <v>580</v>
      </c>
    </row>
    <row r="44" spans="1:1808" customFormat="1">
      <c r="A44" s="12" t="s">
        <v>204</v>
      </c>
      <c r="B44" s="12" t="s">
        <v>5</v>
      </c>
      <c r="C44" s="12" t="s">
        <v>205</v>
      </c>
      <c r="D44" s="34">
        <v>16</v>
      </c>
      <c r="E44" s="34"/>
      <c r="F44" s="34"/>
      <c r="G44" s="36">
        <v>43</v>
      </c>
      <c r="H44" s="36"/>
      <c r="I44" s="36"/>
      <c r="J44" s="37">
        <f>MAX(G44:I44)</f>
        <v>43</v>
      </c>
      <c r="K44" s="34"/>
      <c r="L44" s="34">
        <f t="shared" si="10"/>
        <v>59</v>
      </c>
      <c r="M44" s="2">
        <f t="shared" si="11"/>
        <v>2</v>
      </c>
      <c r="N44" s="2"/>
      <c r="O44" s="2"/>
      <c r="P44" s="2"/>
      <c r="Q44" s="2">
        <f t="shared" si="12"/>
        <v>0</v>
      </c>
      <c r="R44" s="2">
        <f t="shared" si="13"/>
        <v>0</v>
      </c>
      <c r="S44" s="2">
        <f t="shared" si="14"/>
        <v>0</v>
      </c>
      <c r="T44" s="2">
        <f t="shared" si="15"/>
        <v>0</v>
      </c>
      <c r="U44" s="2">
        <f t="shared" si="16"/>
        <v>0</v>
      </c>
      <c r="V44" s="2">
        <f t="shared" si="17"/>
        <v>0</v>
      </c>
      <c r="W44" s="34">
        <f>L44</f>
        <v>59</v>
      </c>
      <c r="X44" s="7" t="s">
        <v>580</v>
      </c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  <c r="BOH44" s="7"/>
      <c r="BOI44" s="7"/>
      <c r="BOJ44" s="7"/>
      <c r="BOK44" s="7"/>
      <c r="BOL44" s="7"/>
      <c r="BOM44" s="7"/>
      <c r="BON44" s="7"/>
      <c r="BOO44" s="7"/>
      <c r="BOP44" s="7"/>
      <c r="BOQ44" s="7"/>
      <c r="BOR44" s="7"/>
      <c r="BOS44" s="7"/>
      <c r="BOT44" s="7"/>
      <c r="BOU44" s="7"/>
      <c r="BOV44" s="7"/>
      <c r="BOW44" s="7"/>
      <c r="BOX44" s="7"/>
      <c r="BOY44" s="7"/>
      <c r="BOZ44" s="7"/>
      <c r="BPA44" s="7"/>
      <c r="BPB44" s="7"/>
      <c r="BPC44" s="7"/>
      <c r="BPD44" s="7"/>
      <c r="BPE44" s="7"/>
      <c r="BPF44" s="7"/>
      <c r="BPG44" s="7"/>
      <c r="BPH44" s="7"/>
      <c r="BPI44" s="7"/>
      <c r="BPJ44" s="7"/>
      <c r="BPK44" s="7"/>
      <c r="BPL44" s="7"/>
      <c r="BPM44" s="7"/>
      <c r="BPN44" s="7"/>
      <c r="BPO44" s="7"/>
      <c r="BPP44" s="7"/>
      <c r="BPQ44" s="7"/>
      <c r="BPR44" s="7"/>
      <c r="BPS44" s="7"/>
      <c r="BPT44" s="7"/>
      <c r="BPU44" s="7"/>
      <c r="BPV44" s="7"/>
      <c r="BPW44" s="7"/>
      <c r="BPX44" s="7"/>
      <c r="BPY44" s="7"/>
      <c r="BPZ44" s="7"/>
      <c r="BQA44" s="7"/>
      <c r="BQB44" s="7"/>
      <c r="BQC44" s="7"/>
      <c r="BQD44" s="7"/>
      <c r="BQE44" s="7"/>
      <c r="BQF44" s="7"/>
      <c r="BQG44" s="7"/>
      <c r="BQH44" s="7"/>
      <c r="BQI44" s="7"/>
      <c r="BQJ44" s="7"/>
      <c r="BQK44" s="7"/>
      <c r="BQL44" s="7"/>
      <c r="BQM44" s="7"/>
      <c r="BQN44" s="7"/>
    </row>
    <row r="45" spans="1:1808" customFormat="1">
      <c r="A45" s="12" t="s">
        <v>193</v>
      </c>
      <c r="B45" s="12" t="s">
        <v>194</v>
      </c>
      <c r="C45" s="12" t="s">
        <v>1</v>
      </c>
      <c r="D45" s="34">
        <v>18</v>
      </c>
      <c r="E45" s="34">
        <v>13.26530612244898</v>
      </c>
      <c r="F45" s="34">
        <v>14</v>
      </c>
      <c r="G45" s="36"/>
      <c r="H45" s="36"/>
      <c r="I45" s="36"/>
      <c r="J45" s="37"/>
      <c r="K45" s="34"/>
      <c r="L45" s="34">
        <f t="shared" si="10"/>
        <v>45.265306122448976</v>
      </c>
      <c r="M45" s="2">
        <f t="shared" si="11"/>
        <v>3</v>
      </c>
      <c r="N45" s="2"/>
      <c r="O45" s="2"/>
      <c r="P45" s="2"/>
      <c r="Q45" s="2">
        <f t="shared" si="12"/>
        <v>0</v>
      </c>
      <c r="R45" s="2">
        <f t="shared" si="13"/>
        <v>0</v>
      </c>
      <c r="S45" s="2">
        <f t="shared" si="14"/>
        <v>0</v>
      </c>
      <c r="T45" s="2">
        <f t="shared" si="15"/>
        <v>0</v>
      </c>
      <c r="U45" s="2">
        <f t="shared" si="16"/>
        <v>0</v>
      </c>
      <c r="V45" s="2">
        <f t="shared" si="17"/>
        <v>0</v>
      </c>
      <c r="W45" s="34">
        <f>L45</f>
        <v>45.265306122448976</v>
      </c>
      <c r="X45" s="7" t="s">
        <v>580</v>
      </c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  <c r="BOH45" s="7"/>
      <c r="BOI45" s="7"/>
      <c r="BOJ45" s="7"/>
      <c r="BOK45" s="7"/>
      <c r="BOL45" s="7"/>
      <c r="BOM45" s="7"/>
      <c r="BON45" s="7"/>
      <c r="BOO45" s="7"/>
      <c r="BOP45" s="7"/>
      <c r="BOQ45" s="7"/>
      <c r="BOR45" s="7"/>
      <c r="BOS45" s="7"/>
      <c r="BOT45" s="7"/>
      <c r="BOU45" s="7"/>
      <c r="BOV45" s="7"/>
      <c r="BOW45" s="7"/>
      <c r="BOX45" s="7"/>
      <c r="BOY45" s="7"/>
      <c r="BOZ45" s="7"/>
      <c r="BPA45" s="7"/>
      <c r="BPB45" s="7"/>
      <c r="BPC45" s="7"/>
      <c r="BPD45" s="7"/>
      <c r="BPE45" s="7"/>
      <c r="BPF45" s="7"/>
      <c r="BPG45" s="7"/>
      <c r="BPH45" s="7"/>
      <c r="BPI45" s="7"/>
      <c r="BPJ45" s="7"/>
      <c r="BPK45" s="7"/>
      <c r="BPL45" s="7"/>
      <c r="BPM45" s="7"/>
      <c r="BPN45" s="7"/>
      <c r="BPO45" s="7"/>
      <c r="BPP45" s="7"/>
      <c r="BPQ45" s="7"/>
      <c r="BPR45" s="7"/>
      <c r="BPS45" s="7"/>
      <c r="BPT45" s="7"/>
      <c r="BPU45" s="7"/>
      <c r="BPV45" s="7"/>
      <c r="BPW45" s="7"/>
      <c r="BPX45" s="7"/>
      <c r="BPY45" s="7"/>
      <c r="BPZ45" s="7"/>
      <c r="BQA45" s="7"/>
      <c r="BQB45" s="7"/>
      <c r="BQC45" s="7"/>
      <c r="BQD45" s="7"/>
      <c r="BQE45" s="7"/>
      <c r="BQF45" s="7"/>
      <c r="BQG45" s="7"/>
      <c r="BQH45" s="7"/>
      <c r="BQI45" s="7"/>
      <c r="BQJ45" s="7"/>
      <c r="BQK45" s="7"/>
      <c r="BQL45" s="7"/>
      <c r="BQM45" s="7"/>
      <c r="BQN45" s="7"/>
    </row>
    <row r="46" spans="1:1808" customFormat="1">
      <c r="A46" s="12" t="s">
        <v>252</v>
      </c>
      <c r="B46" s="12" t="s">
        <v>109</v>
      </c>
      <c r="C46" s="12" t="s">
        <v>253</v>
      </c>
      <c r="D46" s="34">
        <v>14</v>
      </c>
      <c r="E46" s="34">
        <v>15.816326530612244</v>
      </c>
      <c r="F46" s="34">
        <v>15</v>
      </c>
      <c r="G46" s="36"/>
      <c r="H46" s="36"/>
      <c r="I46" s="36"/>
      <c r="J46" s="37">
        <f>MAX(G46:I46)</f>
        <v>0</v>
      </c>
      <c r="K46" s="34"/>
      <c r="L46" s="34">
        <f t="shared" si="10"/>
        <v>44.816326530612244</v>
      </c>
      <c r="M46" s="2">
        <f t="shared" si="11"/>
        <v>4</v>
      </c>
      <c r="N46" s="2"/>
      <c r="O46" s="2"/>
      <c r="P46" s="2"/>
      <c r="Q46" s="2">
        <f t="shared" si="12"/>
        <v>0</v>
      </c>
      <c r="R46" s="2">
        <f t="shared" si="13"/>
        <v>0</v>
      </c>
      <c r="S46" s="2">
        <f t="shared" si="14"/>
        <v>0</v>
      </c>
      <c r="T46" s="2">
        <f t="shared" si="15"/>
        <v>0</v>
      </c>
      <c r="U46" s="2">
        <f t="shared" si="16"/>
        <v>0</v>
      </c>
      <c r="V46" s="2">
        <f t="shared" si="17"/>
        <v>0</v>
      </c>
      <c r="W46" s="34">
        <f>L46-MIN(D46:F46,J46:K46)</f>
        <v>44.816326530612244</v>
      </c>
      <c r="X46" s="7" t="s">
        <v>580</v>
      </c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</row>
    <row r="47" spans="1:1808" customFormat="1">
      <c r="A47" s="12" t="s">
        <v>195</v>
      </c>
      <c r="B47" s="12" t="s">
        <v>196</v>
      </c>
      <c r="C47" s="12"/>
      <c r="D47" s="34">
        <v>27</v>
      </c>
      <c r="E47" s="34">
        <v>16</v>
      </c>
      <c r="F47" s="34"/>
      <c r="G47" s="36"/>
      <c r="H47" s="36"/>
      <c r="I47" s="36"/>
      <c r="J47" s="37"/>
      <c r="K47" s="34"/>
      <c r="L47" s="34">
        <f t="shared" si="10"/>
        <v>43</v>
      </c>
      <c r="M47" s="2">
        <f t="shared" si="11"/>
        <v>2</v>
      </c>
      <c r="N47" s="2"/>
      <c r="O47" s="2"/>
      <c r="P47" s="2"/>
      <c r="Q47" s="2">
        <f t="shared" si="12"/>
        <v>0</v>
      </c>
      <c r="R47" s="2">
        <f t="shared" si="13"/>
        <v>0</v>
      </c>
      <c r="S47" s="2">
        <f t="shared" si="14"/>
        <v>0</v>
      </c>
      <c r="T47" s="2">
        <f t="shared" si="15"/>
        <v>0</v>
      </c>
      <c r="U47" s="2">
        <f t="shared" si="16"/>
        <v>0</v>
      </c>
      <c r="V47" s="2">
        <f t="shared" si="17"/>
        <v>0</v>
      </c>
      <c r="W47" s="34">
        <f>L47</f>
        <v>43</v>
      </c>
      <c r="X47" s="7" t="s">
        <v>580</v>
      </c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  <c r="ANB47" s="7"/>
      <c r="ANC47" s="7"/>
      <c r="AND47" s="7"/>
      <c r="ANE47" s="7"/>
      <c r="ANF47" s="7"/>
      <c r="ANG47" s="7"/>
      <c r="ANH47" s="7"/>
      <c r="ANI47" s="7"/>
      <c r="ANJ47" s="7"/>
      <c r="ANK47" s="7"/>
      <c r="ANL47" s="7"/>
      <c r="ANM47" s="7"/>
      <c r="ANN47" s="7"/>
      <c r="ANO47" s="7"/>
      <c r="ANP47" s="7"/>
      <c r="ANQ47" s="7"/>
      <c r="ANR47" s="7"/>
      <c r="ANS47" s="7"/>
      <c r="ANT47" s="7"/>
      <c r="ANU47" s="7"/>
      <c r="ANV47" s="7"/>
      <c r="ANW47" s="7"/>
      <c r="ANX47" s="7"/>
      <c r="ANY47" s="7"/>
      <c r="ANZ47" s="7"/>
      <c r="AOA47" s="7"/>
      <c r="AOB47" s="7"/>
      <c r="AOC47" s="7"/>
      <c r="AOD47" s="7"/>
      <c r="AOE47" s="7"/>
      <c r="AOF47" s="7"/>
      <c r="AOG47" s="7"/>
      <c r="AOH47" s="7"/>
      <c r="AOI47" s="7"/>
      <c r="AOJ47" s="7"/>
      <c r="AOK47" s="7"/>
      <c r="AOL47" s="7"/>
      <c r="AOM47" s="7"/>
      <c r="AON47" s="7"/>
      <c r="AOO47" s="7"/>
      <c r="AOP47" s="7"/>
      <c r="AOQ47" s="7"/>
      <c r="AOR47" s="7"/>
      <c r="AOS47" s="7"/>
      <c r="AOT47" s="7"/>
      <c r="AOU47" s="7"/>
      <c r="AOV47" s="7"/>
      <c r="AOW47" s="7"/>
      <c r="AOX47" s="7"/>
      <c r="AOY47" s="7"/>
      <c r="AOZ47" s="7"/>
      <c r="APA47" s="7"/>
      <c r="APB47" s="7"/>
      <c r="APC47" s="7"/>
      <c r="APD47" s="7"/>
      <c r="APE47" s="7"/>
      <c r="APF47" s="7"/>
      <c r="APG47" s="7"/>
      <c r="APH47" s="7"/>
      <c r="API47" s="7"/>
      <c r="APJ47" s="7"/>
      <c r="APK47" s="7"/>
      <c r="APL47" s="7"/>
      <c r="APM47" s="7"/>
      <c r="APN47" s="7"/>
      <c r="APO47" s="7"/>
      <c r="APP47" s="7"/>
      <c r="APQ47" s="7"/>
      <c r="APR47" s="7"/>
      <c r="APS47" s="7"/>
      <c r="APT47" s="7"/>
      <c r="APU47" s="7"/>
      <c r="APV47" s="7"/>
      <c r="APW47" s="7"/>
      <c r="APX47" s="7"/>
      <c r="APY47" s="7"/>
      <c r="APZ47" s="7"/>
      <c r="AQA47" s="7"/>
      <c r="AQB47" s="7"/>
      <c r="AQC47" s="7"/>
      <c r="AQD47" s="7"/>
      <c r="AQE47" s="7"/>
      <c r="AQF47" s="7"/>
      <c r="AQG47" s="7"/>
      <c r="AQH47" s="7"/>
      <c r="AQI47" s="7"/>
      <c r="AQJ47" s="7"/>
      <c r="AQK47" s="7"/>
      <c r="AQL47" s="7"/>
      <c r="AQM47" s="7"/>
      <c r="AQN47" s="7"/>
      <c r="AQO47" s="7"/>
      <c r="AQP47" s="7"/>
      <c r="AQQ47" s="7"/>
      <c r="AQR47" s="7"/>
      <c r="AQS47" s="7"/>
      <c r="AQT47" s="7"/>
      <c r="AQU47" s="7"/>
      <c r="AQV47" s="7"/>
      <c r="AQW47" s="7"/>
      <c r="AQX47" s="7"/>
      <c r="AQY47" s="7"/>
      <c r="AQZ47" s="7"/>
      <c r="ARA47" s="7"/>
      <c r="ARB47" s="7"/>
      <c r="ARC47" s="7"/>
      <c r="ARD47" s="7"/>
      <c r="ARE47" s="7"/>
      <c r="ARF47" s="7"/>
      <c r="ARG47" s="7"/>
      <c r="ARH47" s="7"/>
      <c r="ARI47" s="7"/>
      <c r="ARJ47" s="7"/>
      <c r="ARK47" s="7"/>
      <c r="ARL47" s="7"/>
      <c r="ARM47" s="7"/>
      <c r="ARN47" s="7"/>
      <c r="ARO47" s="7"/>
      <c r="ARP47" s="7"/>
      <c r="ARQ47" s="7"/>
      <c r="ARR47" s="7"/>
      <c r="ARS47" s="7"/>
      <c r="ART47" s="7"/>
      <c r="ARU47" s="7"/>
      <c r="ARV47" s="7"/>
      <c r="ARW47" s="7"/>
      <c r="ARX47" s="7"/>
      <c r="ARY47" s="7"/>
      <c r="ARZ47" s="7"/>
      <c r="ASA47" s="7"/>
      <c r="ASB47" s="7"/>
      <c r="ASC47" s="7"/>
      <c r="ASD47" s="7"/>
      <c r="ASE47" s="7"/>
      <c r="ASF47" s="7"/>
      <c r="ASG47" s="7"/>
      <c r="ASH47" s="7"/>
      <c r="ASI47" s="7"/>
      <c r="ASJ47" s="7"/>
      <c r="ASK47" s="7"/>
      <c r="ASL47" s="7"/>
      <c r="ASM47" s="7"/>
      <c r="ASN47" s="7"/>
      <c r="ASO47" s="7"/>
      <c r="ASP47" s="7"/>
      <c r="ASQ47" s="7"/>
      <c r="ASR47" s="7"/>
      <c r="ASS47" s="7"/>
      <c r="AST47" s="7"/>
      <c r="ASU47" s="7"/>
      <c r="ASV47" s="7"/>
      <c r="ASW47" s="7"/>
      <c r="ASX47" s="7"/>
      <c r="ASY47" s="7"/>
      <c r="ASZ47" s="7"/>
      <c r="ATA47" s="7"/>
      <c r="ATB47" s="7"/>
      <c r="ATC47" s="7"/>
      <c r="ATD47" s="7"/>
      <c r="ATE47" s="7"/>
      <c r="ATF47" s="7"/>
      <c r="ATG47" s="7"/>
      <c r="ATH47" s="7"/>
      <c r="ATI47" s="7"/>
      <c r="ATJ47" s="7"/>
      <c r="ATK47" s="7"/>
      <c r="ATL47" s="7"/>
      <c r="ATM47" s="7"/>
      <c r="ATN47" s="7"/>
      <c r="ATO47" s="7"/>
      <c r="ATP47" s="7"/>
      <c r="ATQ47" s="7"/>
      <c r="ATR47" s="7"/>
      <c r="ATS47" s="7"/>
      <c r="ATT47" s="7"/>
      <c r="ATU47" s="7"/>
      <c r="ATV47" s="7"/>
      <c r="ATW47" s="7"/>
      <c r="ATX47" s="7"/>
      <c r="ATY47" s="7"/>
      <c r="ATZ47" s="7"/>
      <c r="AUA47" s="7"/>
      <c r="AUB47" s="7"/>
      <c r="AUC47" s="7"/>
      <c r="AUD47" s="7"/>
      <c r="AUE47" s="7"/>
      <c r="AUF47" s="7"/>
      <c r="AUG47" s="7"/>
      <c r="AUH47" s="7"/>
      <c r="AUI47" s="7"/>
      <c r="AUJ47" s="7"/>
      <c r="AUK47" s="7"/>
      <c r="AUL47" s="7"/>
      <c r="AUM47" s="7"/>
      <c r="AUN47" s="7"/>
      <c r="AUO47" s="7"/>
      <c r="AUP47" s="7"/>
      <c r="AUQ47" s="7"/>
      <c r="AUR47" s="7"/>
      <c r="AUS47" s="7"/>
      <c r="AUT47" s="7"/>
      <c r="AUU47" s="7"/>
      <c r="AUV47" s="7"/>
      <c r="AUW47" s="7"/>
      <c r="AUX47" s="7"/>
      <c r="AUY47" s="7"/>
      <c r="AUZ47" s="7"/>
      <c r="AVA47" s="7"/>
      <c r="AVB47" s="7"/>
      <c r="AVC47" s="7"/>
      <c r="AVD47" s="7"/>
      <c r="AVE47" s="7"/>
      <c r="AVF47" s="7"/>
      <c r="AVG47" s="7"/>
      <c r="AVH47" s="7"/>
      <c r="AVI47" s="7"/>
      <c r="AVJ47" s="7"/>
      <c r="AVK47" s="7"/>
      <c r="AVL47" s="7"/>
      <c r="AVM47" s="7"/>
      <c r="AVN47" s="7"/>
      <c r="AVO47" s="7"/>
      <c r="AVP47" s="7"/>
      <c r="AVQ47" s="7"/>
      <c r="AVR47" s="7"/>
      <c r="AVS47" s="7"/>
      <c r="AVT47" s="7"/>
      <c r="AVU47" s="7"/>
      <c r="AVV47" s="7"/>
      <c r="AVW47" s="7"/>
      <c r="AVX47" s="7"/>
      <c r="AVY47" s="7"/>
      <c r="AVZ47" s="7"/>
      <c r="AWA47" s="7"/>
      <c r="AWB47" s="7"/>
      <c r="AWC47" s="7"/>
      <c r="AWD47" s="7"/>
      <c r="AWE47" s="7"/>
      <c r="AWF47" s="7"/>
      <c r="AWG47" s="7"/>
      <c r="AWH47" s="7"/>
      <c r="AWI47" s="7"/>
      <c r="AWJ47" s="7"/>
      <c r="AWK47" s="7"/>
      <c r="AWL47" s="7"/>
      <c r="AWM47" s="7"/>
      <c r="AWN47" s="7"/>
      <c r="AWO47" s="7"/>
      <c r="AWP47" s="7"/>
      <c r="AWQ47" s="7"/>
      <c r="AWR47" s="7"/>
      <c r="AWS47" s="7"/>
      <c r="AWT47" s="7"/>
      <c r="AWU47" s="7"/>
      <c r="AWV47" s="7"/>
      <c r="AWW47" s="7"/>
      <c r="AWX47" s="7"/>
      <c r="AWY47" s="7"/>
      <c r="AWZ47" s="7"/>
      <c r="AXA47" s="7"/>
      <c r="AXB47" s="7"/>
      <c r="AXC47" s="7"/>
      <c r="AXD47" s="7"/>
      <c r="AXE47" s="7"/>
      <c r="AXF47" s="7"/>
      <c r="AXG47" s="7"/>
      <c r="AXH47" s="7"/>
      <c r="AXI47" s="7"/>
      <c r="AXJ47" s="7"/>
      <c r="AXK47" s="7"/>
      <c r="AXL47" s="7"/>
      <c r="AXM47" s="7"/>
      <c r="AXN47" s="7"/>
      <c r="AXO47" s="7"/>
      <c r="AXP47" s="7"/>
      <c r="AXQ47" s="7"/>
      <c r="AXR47" s="7"/>
      <c r="AXS47" s="7"/>
      <c r="AXT47" s="7"/>
      <c r="AXU47" s="7"/>
      <c r="AXV47" s="7"/>
      <c r="AXW47" s="7"/>
      <c r="AXX47" s="7"/>
      <c r="AXY47" s="7"/>
      <c r="AXZ47" s="7"/>
      <c r="AYA47" s="7"/>
      <c r="AYB47" s="7"/>
      <c r="AYC47" s="7"/>
      <c r="AYD47" s="7"/>
      <c r="AYE47" s="7"/>
      <c r="AYF47" s="7"/>
      <c r="AYG47" s="7"/>
      <c r="AYH47" s="7"/>
      <c r="AYI47" s="7"/>
      <c r="AYJ47" s="7"/>
      <c r="AYK47" s="7"/>
      <c r="AYL47" s="7"/>
      <c r="AYM47" s="7"/>
      <c r="AYN47" s="7"/>
      <c r="AYO47" s="7"/>
      <c r="AYP47" s="7"/>
      <c r="AYQ47" s="7"/>
      <c r="AYR47" s="7"/>
      <c r="AYS47" s="7"/>
      <c r="AYT47" s="7"/>
      <c r="AYU47" s="7"/>
      <c r="AYV47" s="7"/>
      <c r="AYW47" s="7"/>
      <c r="AYX47" s="7"/>
      <c r="AYY47" s="7"/>
      <c r="AYZ47" s="7"/>
      <c r="AZA47" s="7"/>
      <c r="AZB47" s="7"/>
      <c r="AZC47" s="7"/>
      <c r="AZD47" s="7"/>
      <c r="AZE47" s="7"/>
      <c r="AZF47" s="7"/>
      <c r="AZG47" s="7"/>
      <c r="AZH47" s="7"/>
      <c r="AZI47" s="7"/>
      <c r="AZJ47" s="7"/>
      <c r="AZK47" s="7"/>
      <c r="AZL47" s="7"/>
      <c r="AZM47" s="7"/>
      <c r="AZN47" s="7"/>
      <c r="AZO47" s="7"/>
      <c r="AZP47" s="7"/>
      <c r="AZQ47" s="7"/>
      <c r="AZR47" s="7"/>
      <c r="AZS47" s="7"/>
      <c r="AZT47" s="7"/>
      <c r="AZU47" s="7"/>
      <c r="AZV47" s="7"/>
      <c r="AZW47" s="7"/>
      <c r="AZX47" s="7"/>
      <c r="AZY47" s="7"/>
      <c r="AZZ47" s="7"/>
      <c r="BAA47" s="7"/>
      <c r="BAB47" s="7"/>
      <c r="BAC47" s="7"/>
      <c r="BAD47" s="7"/>
      <c r="BAE47" s="7"/>
      <c r="BAF47" s="7"/>
      <c r="BAG47" s="7"/>
      <c r="BAH47" s="7"/>
      <c r="BAI47" s="7"/>
      <c r="BAJ47" s="7"/>
      <c r="BAK47" s="7"/>
      <c r="BAL47" s="7"/>
      <c r="BAM47" s="7"/>
      <c r="BAN47" s="7"/>
      <c r="BAO47" s="7"/>
      <c r="BAP47" s="7"/>
      <c r="BAQ47" s="7"/>
      <c r="BAR47" s="7"/>
      <c r="BAS47" s="7"/>
      <c r="BAT47" s="7"/>
      <c r="BAU47" s="7"/>
      <c r="BAV47" s="7"/>
      <c r="BAW47" s="7"/>
      <c r="BAX47" s="7"/>
      <c r="BAY47" s="7"/>
      <c r="BAZ47" s="7"/>
      <c r="BBA47" s="7"/>
      <c r="BBB47" s="7"/>
      <c r="BBC47" s="7"/>
      <c r="BBD47" s="7"/>
      <c r="BBE47" s="7"/>
      <c r="BBF47" s="7"/>
      <c r="BBG47" s="7"/>
      <c r="BBH47" s="7"/>
      <c r="BBI47" s="7"/>
      <c r="BBJ47" s="7"/>
      <c r="BBK47" s="7"/>
      <c r="BBL47" s="7"/>
      <c r="BBM47" s="7"/>
      <c r="BBN47" s="7"/>
      <c r="BBO47" s="7"/>
      <c r="BBP47" s="7"/>
      <c r="BBQ47" s="7"/>
      <c r="BBR47" s="7"/>
      <c r="BBS47" s="7"/>
      <c r="BBT47" s="7"/>
      <c r="BBU47" s="7"/>
      <c r="BBV47" s="7"/>
      <c r="BBW47" s="7"/>
      <c r="BBX47" s="7"/>
      <c r="BBY47" s="7"/>
      <c r="BBZ47" s="7"/>
      <c r="BCA47" s="7"/>
      <c r="BCB47" s="7"/>
      <c r="BCC47" s="7"/>
      <c r="BCD47" s="7"/>
      <c r="BCE47" s="7"/>
      <c r="BCF47" s="7"/>
      <c r="BCG47" s="7"/>
      <c r="BCH47" s="7"/>
      <c r="BCI47" s="7"/>
      <c r="BCJ47" s="7"/>
      <c r="BCK47" s="7"/>
      <c r="BCL47" s="7"/>
      <c r="BCM47" s="7"/>
      <c r="BCN47" s="7"/>
      <c r="BCO47" s="7"/>
      <c r="BCP47" s="7"/>
      <c r="BCQ47" s="7"/>
      <c r="BCR47" s="7"/>
      <c r="BCS47" s="7"/>
      <c r="BCT47" s="7"/>
      <c r="BCU47" s="7"/>
      <c r="BCV47" s="7"/>
      <c r="BCW47" s="7"/>
      <c r="BCX47" s="7"/>
      <c r="BCY47" s="7"/>
      <c r="BCZ47" s="7"/>
      <c r="BDA47" s="7"/>
      <c r="BDB47" s="7"/>
      <c r="BDC47" s="7"/>
      <c r="BDD47" s="7"/>
      <c r="BDE47" s="7"/>
      <c r="BDF47" s="7"/>
      <c r="BDG47" s="7"/>
      <c r="BDH47" s="7"/>
      <c r="BDI47" s="7"/>
      <c r="BDJ47" s="7"/>
      <c r="BDK47" s="7"/>
      <c r="BDL47" s="7"/>
      <c r="BDM47" s="7"/>
      <c r="BDN47" s="7"/>
      <c r="BDO47" s="7"/>
      <c r="BDP47" s="7"/>
      <c r="BDQ47" s="7"/>
      <c r="BDR47" s="7"/>
      <c r="BDS47" s="7"/>
      <c r="BDT47" s="7"/>
      <c r="BDU47" s="7"/>
      <c r="BDV47" s="7"/>
      <c r="BDW47" s="7"/>
      <c r="BDX47" s="7"/>
      <c r="BDY47" s="7"/>
      <c r="BDZ47" s="7"/>
      <c r="BEA47" s="7"/>
      <c r="BEB47" s="7"/>
      <c r="BEC47" s="7"/>
      <c r="BED47" s="7"/>
      <c r="BEE47" s="7"/>
      <c r="BEF47" s="7"/>
      <c r="BEG47" s="7"/>
      <c r="BEH47" s="7"/>
      <c r="BEI47" s="7"/>
      <c r="BEJ47" s="7"/>
      <c r="BEK47" s="7"/>
      <c r="BEL47" s="7"/>
      <c r="BEM47" s="7"/>
      <c r="BEN47" s="7"/>
      <c r="BEO47" s="7"/>
      <c r="BEP47" s="7"/>
      <c r="BEQ47" s="7"/>
      <c r="BER47" s="7"/>
      <c r="BES47" s="7"/>
      <c r="BET47" s="7"/>
      <c r="BEU47" s="7"/>
      <c r="BEV47" s="7"/>
      <c r="BEW47" s="7"/>
      <c r="BEX47" s="7"/>
      <c r="BEY47" s="7"/>
      <c r="BEZ47" s="7"/>
      <c r="BFA47" s="7"/>
      <c r="BFB47" s="7"/>
      <c r="BFC47" s="7"/>
      <c r="BFD47" s="7"/>
      <c r="BFE47" s="7"/>
      <c r="BFF47" s="7"/>
      <c r="BFG47" s="7"/>
      <c r="BFH47" s="7"/>
      <c r="BFI47" s="7"/>
      <c r="BFJ47" s="7"/>
      <c r="BFK47" s="7"/>
      <c r="BFL47" s="7"/>
      <c r="BFM47" s="7"/>
      <c r="BFN47" s="7"/>
      <c r="BFO47" s="7"/>
      <c r="BFP47" s="7"/>
      <c r="BFQ47" s="7"/>
      <c r="BFR47" s="7"/>
      <c r="BFS47" s="7"/>
      <c r="BFT47" s="7"/>
      <c r="BFU47" s="7"/>
      <c r="BFV47" s="7"/>
      <c r="BFW47" s="7"/>
      <c r="BFX47" s="7"/>
      <c r="BFY47" s="7"/>
      <c r="BFZ47" s="7"/>
      <c r="BGA47" s="7"/>
      <c r="BGB47" s="7"/>
      <c r="BGC47" s="7"/>
      <c r="BGD47" s="7"/>
      <c r="BGE47" s="7"/>
      <c r="BGF47" s="7"/>
      <c r="BGG47" s="7"/>
      <c r="BGH47" s="7"/>
      <c r="BGI47" s="7"/>
      <c r="BGJ47" s="7"/>
      <c r="BGK47" s="7"/>
      <c r="BGL47" s="7"/>
      <c r="BGM47" s="7"/>
      <c r="BGN47" s="7"/>
      <c r="BGO47" s="7"/>
      <c r="BGP47" s="7"/>
      <c r="BGQ47" s="7"/>
      <c r="BGR47" s="7"/>
      <c r="BGS47" s="7"/>
      <c r="BGT47" s="7"/>
      <c r="BGU47" s="7"/>
      <c r="BGV47" s="7"/>
      <c r="BGW47" s="7"/>
      <c r="BGX47" s="7"/>
      <c r="BGY47" s="7"/>
      <c r="BGZ47" s="7"/>
      <c r="BHA47" s="7"/>
      <c r="BHB47" s="7"/>
      <c r="BHC47" s="7"/>
      <c r="BHD47" s="7"/>
      <c r="BHE47" s="7"/>
      <c r="BHF47" s="7"/>
      <c r="BHG47" s="7"/>
      <c r="BHH47" s="7"/>
      <c r="BHI47" s="7"/>
      <c r="BHJ47" s="7"/>
      <c r="BHK47" s="7"/>
      <c r="BHL47" s="7"/>
      <c r="BHM47" s="7"/>
      <c r="BHN47" s="7"/>
      <c r="BHO47" s="7"/>
      <c r="BHP47" s="7"/>
      <c r="BHQ47" s="7"/>
      <c r="BHR47" s="7"/>
      <c r="BHS47" s="7"/>
      <c r="BHT47" s="7"/>
      <c r="BHU47" s="7"/>
      <c r="BHV47" s="7"/>
      <c r="BHW47" s="7"/>
      <c r="BHX47" s="7"/>
      <c r="BHY47" s="7"/>
      <c r="BHZ47" s="7"/>
      <c r="BIA47" s="7"/>
      <c r="BIB47" s="7"/>
      <c r="BIC47" s="7"/>
      <c r="BID47" s="7"/>
      <c r="BIE47" s="7"/>
      <c r="BIF47" s="7"/>
      <c r="BIG47" s="7"/>
      <c r="BIH47" s="7"/>
      <c r="BII47" s="7"/>
      <c r="BIJ47" s="7"/>
      <c r="BIK47" s="7"/>
      <c r="BIL47" s="7"/>
      <c r="BIM47" s="7"/>
      <c r="BIN47" s="7"/>
      <c r="BIO47" s="7"/>
      <c r="BIP47" s="7"/>
      <c r="BIQ47" s="7"/>
      <c r="BIR47" s="7"/>
      <c r="BIS47" s="7"/>
      <c r="BIT47" s="7"/>
      <c r="BIU47" s="7"/>
      <c r="BIV47" s="7"/>
      <c r="BIW47" s="7"/>
      <c r="BIX47" s="7"/>
      <c r="BIY47" s="7"/>
      <c r="BIZ47" s="7"/>
      <c r="BJA47" s="7"/>
      <c r="BJB47" s="7"/>
      <c r="BJC47" s="7"/>
      <c r="BJD47" s="7"/>
      <c r="BJE47" s="7"/>
      <c r="BJF47" s="7"/>
      <c r="BJG47" s="7"/>
      <c r="BJH47" s="7"/>
      <c r="BJI47" s="7"/>
      <c r="BJJ47" s="7"/>
      <c r="BJK47" s="7"/>
      <c r="BJL47" s="7"/>
      <c r="BJM47" s="7"/>
      <c r="BJN47" s="7"/>
      <c r="BJO47" s="7"/>
      <c r="BJP47" s="7"/>
      <c r="BJQ47" s="7"/>
      <c r="BJR47" s="7"/>
      <c r="BJS47" s="7"/>
      <c r="BJT47" s="7"/>
      <c r="BJU47" s="7"/>
      <c r="BJV47" s="7"/>
      <c r="BJW47" s="7"/>
      <c r="BJX47" s="7"/>
      <c r="BJY47" s="7"/>
      <c r="BJZ47" s="7"/>
      <c r="BKA47" s="7"/>
      <c r="BKB47" s="7"/>
      <c r="BKC47" s="7"/>
      <c r="BKD47" s="7"/>
      <c r="BKE47" s="7"/>
      <c r="BKF47" s="7"/>
      <c r="BKG47" s="7"/>
      <c r="BKH47" s="7"/>
      <c r="BKI47" s="7"/>
      <c r="BKJ47" s="7"/>
      <c r="BKK47" s="7"/>
      <c r="BKL47" s="7"/>
      <c r="BKM47" s="7"/>
      <c r="BKN47" s="7"/>
      <c r="BKO47" s="7"/>
      <c r="BKP47" s="7"/>
      <c r="BKQ47" s="7"/>
      <c r="BKR47" s="7"/>
      <c r="BKS47" s="7"/>
      <c r="BKT47" s="7"/>
      <c r="BKU47" s="7"/>
      <c r="BKV47" s="7"/>
      <c r="BKW47" s="7"/>
      <c r="BKX47" s="7"/>
      <c r="BKY47" s="7"/>
      <c r="BKZ47" s="7"/>
      <c r="BLA47" s="7"/>
      <c r="BLB47" s="7"/>
      <c r="BLC47" s="7"/>
      <c r="BLD47" s="7"/>
      <c r="BLE47" s="7"/>
      <c r="BLF47" s="7"/>
      <c r="BLG47" s="7"/>
      <c r="BLH47" s="7"/>
      <c r="BLI47" s="7"/>
      <c r="BLJ47" s="7"/>
      <c r="BLK47" s="7"/>
      <c r="BLL47" s="7"/>
      <c r="BLM47" s="7"/>
      <c r="BLN47" s="7"/>
      <c r="BLO47" s="7"/>
      <c r="BLP47" s="7"/>
      <c r="BLQ47" s="7"/>
      <c r="BLR47" s="7"/>
      <c r="BLS47" s="7"/>
      <c r="BLT47" s="7"/>
      <c r="BLU47" s="7"/>
      <c r="BLV47" s="7"/>
      <c r="BLW47" s="7"/>
      <c r="BLX47" s="7"/>
      <c r="BLY47" s="7"/>
      <c r="BLZ47" s="7"/>
      <c r="BMA47" s="7"/>
      <c r="BMB47" s="7"/>
      <c r="BMC47" s="7"/>
      <c r="BMD47" s="7"/>
      <c r="BME47" s="7"/>
      <c r="BMF47" s="7"/>
      <c r="BMG47" s="7"/>
      <c r="BMH47" s="7"/>
      <c r="BMI47" s="7"/>
      <c r="BMJ47" s="7"/>
      <c r="BMK47" s="7"/>
      <c r="BML47" s="7"/>
      <c r="BMM47" s="7"/>
      <c r="BMN47" s="7"/>
      <c r="BMO47" s="7"/>
      <c r="BMP47" s="7"/>
      <c r="BMQ47" s="7"/>
      <c r="BMR47" s="7"/>
      <c r="BMS47" s="7"/>
      <c r="BMT47" s="7"/>
      <c r="BMU47" s="7"/>
      <c r="BMV47" s="7"/>
      <c r="BMW47" s="7"/>
      <c r="BMX47" s="7"/>
      <c r="BMY47" s="7"/>
      <c r="BMZ47" s="7"/>
      <c r="BNA47" s="7"/>
      <c r="BNB47" s="7"/>
      <c r="BNC47" s="7"/>
      <c r="BND47" s="7"/>
      <c r="BNE47" s="7"/>
      <c r="BNF47" s="7"/>
      <c r="BNG47" s="7"/>
      <c r="BNH47" s="7"/>
      <c r="BNI47" s="7"/>
      <c r="BNJ47" s="7"/>
      <c r="BNK47" s="7"/>
      <c r="BNL47" s="7"/>
      <c r="BNM47" s="7"/>
      <c r="BNN47" s="7"/>
      <c r="BNO47" s="7"/>
      <c r="BNP47" s="7"/>
      <c r="BNQ47" s="7"/>
      <c r="BNR47" s="7"/>
      <c r="BNS47" s="7"/>
      <c r="BNT47" s="7"/>
      <c r="BNU47" s="7"/>
      <c r="BNV47" s="7"/>
      <c r="BNW47" s="7"/>
      <c r="BNX47" s="7"/>
      <c r="BNY47" s="7"/>
      <c r="BNZ47" s="7"/>
      <c r="BOA47" s="7"/>
      <c r="BOB47" s="7"/>
      <c r="BOC47" s="7"/>
      <c r="BOD47" s="7"/>
      <c r="BOE47" s="7"/>
      <c r="BOF47" s="7"/>
      <c r="BOG47" s="7"/>
      <c r="BOH47" s="7"/>
      <c r="BOI47" s="7"/>
      <c r="BOJ47" s="7"/>
      <c r="BOK47" s="7"/>
      <c r="BOL47" s="7"/>
      <c r="BOM47" s="7"/>
      <c r="BON47" s="7"/>
      <c r="BOO47" s="7"/>
      <c r="BOP47" s="7"/>
      <c r="BOQ47" s="7"/>
      <c r="BOR47" s="7"/>
      <c r="BOS47" s="7"/>
      <c r="BOT47" s="7"/>
      <c r="BOU47" s="7"/>
      <c r="BOV47" s="7"/>
      <c r="BOW47" s="7"/>
      <c r="BOX47" s="7"/>
      <c r="BOY47" s="7"/>
      <c r="BOZ47" s="7"/>
      <c r="BPA47" s="7"/>
      <c r="BPB47" s="7"/>
      <c r="BPC47" s="7"/>
      <c r="BPD47" s="7"/>
      <c r="BPE47" s="7"/>
      <c r="BPF47" s="7"/>
      <c r="BPG47" s="7"/>
      <c r="BPH47" s="7"/>
      <c r="BPI47" s="7"/>
      <c r="BPJ47" s="7"/>
      <c r="BPK47" s="7"/>
      <c r="BPL47" s="7"/>
      <c r="BPM47" s="7"/>
      <c r="BPN47" s="7"/>
      <c r="BPO47" s="7"/>
      <c r="BPP47" s="7"/>
      <c r="BPQ47" s="7"/>
      <c r="BPR47" s="7"/>
      <c r="BPS47" s="7"/>
      <c r="BPT47" s="7"/>
      <c r="BPU47" s="7"/>
      <c r="BPV47" s="7"/>
      <c r="BPW47" s="7"/>
      <c r="BPX47" s="7"/>
      <c r="BPY47" s="7"/>
      <c r="BPZ47" s="7"/>
      <c r="BQA47" s="7"/>
      <c r="BQB47" s="7"/>
      <c r="BQC47" s="7"/>
      <c r="BQD47" s="7"/>
      <c r="BQE47" s="7"/>
      <c r="BQF47" s="7"/>
      <c r="BQG47" s="7"/>
      <c r="BQH47" s="7"/>
      <c r="BQI47" s="7"/>
      <c r="BQJ47" s="7"/>
      <c r="BQK47" s="7"/>
      <c r="BQL47" s="7"/>
      <c r="BQM47" s="7"/>
      <c r="BQN47" s="7"/>
    </row>
    <row r="48" spans="1:1808" customFormat="1">
      <c r="A48" s="12" t="s">
        <v>254</v>
      </c>
      <c r="B48" s="12" t="s">
        <v>100</v>
      </c>
      <c r="C48" s="12" t="s">
        <v>49</v>
      </c>
      <c r="D48" s="34">
        <v>17</v>
      </c>
      <c r="E48" s="34">
        <v>15</v>
      </c>
      <c r="F48" s="34"/>
      <c r="G48" s="36"/>
      <c r="H48" s="36"/>
      <c r="I48" s="36"/>
      <c r="J48" s="37"/>
      <c r="K48" s="34"/>
      <c r="L48" s="34">
        <f t="shared" si="10"/>
        <v>32</v>
      </c>
      <c r="M48" s="2">
        <f t="shared" si="11"/>
        <v>2</v>
      </c>
      <c r="N48" s="2"/>
      <c r="O48" s="2"/>
      <c r="P48" s="2"/>
      <c r="Q48" s="2">
        <f t="shared" si="12"/>
        <v>0</v>
      </c>
      <c r="R48" s="2">
        <f t="shared" si="13"/>
        <v>0</v>
      </c>
      <c r="S48" s="2">
        <f t="shared" si="14"/>
        <v>0</v>
      </c>
      <c r="T48" s="2">
        <f t="shared" si="15"/>
        <v>0</v>
      </c>
      <c r="U48" s="2">
        <f t="shared" si="16"/>
        <v>0</v>
      </c>
      <c r="V48" s="2">
        <f t="shared" si="17"/>
        <v>0</v>
      </c>
      <c r="W48" s="34">
        <f>L48</f>
        <v>32</v>
      </c>
      <c r="X48" s="7" t="s">
        <v>580</v>
      </c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  <c r="BOH48" s="7"/>
      <c r="BOI48" s="7"/>
      <c r="BOJ48" s="7"/>
      <c r="BOK48" s="7"/>
      <c r="BOL48" s="7"/>
      <c r="BOM48" s="7"/>
      <c r="BON48" s="7"/>
      <c r="BOO48" s="7"/>
      <c r="BOP48" s="7"/>
      <c r="BOQ48" s="7"/>
      <c r="BOR48" s="7"/>
      <c r="BOS48" s="7"/>
      <c r="BOT48" s="7"/>
      <c r="BOU48" s="7"/>
      <c r="BOV48" s="7"/>
      <c r="BOW48" s="7"/>
      <c r="BOX48" s="7"/>
      <c r="BOY48" s="7"/>
      <c r="BOZ48" s="7"/>
      <c r="BPA48" s="7"/>
      <c r="BPB48" s="7"/>
      <c r="BPC48" s="7"/>
      <c r="BPD48" s="7"/>
      <c r="BPE48" s="7"/>
      <c r="BPF48" s="7"/>
      <c r="BPG48" s="7"/>
      <c r="BPH48" s="7"/>
      <c r="BPI48" s="7"/>
      <c r="BPJ48" s="7"/>
      <c r="BPK48" s="7"/>
      <c r="BPL48" s="7"/>
      <c r="BPM48" s="7"/>
      <c r="BPN48" s="7"/>
      <c r="BPO48" s="7"/>
      <c r="BPP48" s="7"/>
      <c r="BPQ48" s="7"/>
      <c r="BPR48" s="7"/>
      <c r="BPS48" s="7"/>
    </row>
    <row r="49" spans="1:1808" customFormat="1">
      <c r="A49" s="12" t="s">
        <v>248</v>
      </c>
      <c r="B49" s="12" t="s">
        <v>75</v>
      </c>
      <c r="C49" s="12" t="s">
        <v>9</v>
      </c>
      <c r="D49" s="34">
        <v>5</v>
      </c>
      <c r="E49" s="34">
        <v>3.0612244897959182</v>
      </c>
      <c r="F49" s="34">
        <v>15</v>
      </c>
      <c r="G49" s="36">
        <v>6</v>
      </c>
      <c r="H49" s="36"/>
      <c r="I49" s="36"/>
      <c r="J49" s="37">
        <f>MAX(G49:I49)</f>
        <v>6</v>
      </c>
      <c r="K49" s="34"/>
      <c r="L49" s="34">
        <f t="shared" si="10"/>
        <v>29.061224489795919</v>
      </c>
      <c r="M49" s="2">
        <f t="shared" si="11"/>
        <v>4</v>
      </c>
      <c r="N49" s="2"/>
      <c r="O49" s="2"/>
      <c r="P49" s="2"/>
      <c r="Q49" s="2">
        <f t="shared" si="12"/>
        <v>0</v>
      </c>
      <c r="R49" s="2">
        <f t="shared" si="13"/>
        <v>0</v>
      </c>
      <c r="S49" s="2">
        <f t="shared" si="14"/>
        <v>0</v>
      </c>
      <c r="T49" s="2">
        <f t="shared" si="15"/>
        <v>0</v>
      </c>
      <c r="U49" s="2">
        <f t="shared" si="16"/>
        <v>0</v>
      </c>
      <c r="V49" s="2">
        <f t="shared" si="17"/>
        <v>0</v>
      </c>
      <c r="W49" s="34">
        <f>L49-MIN(D49:F49,J49:K49)</f>
        <v>26</v>
      </c>
      <c r="X49" s="7" t="s">
        <v>580</v>
      </c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</row>
    <row r="50" spans="1:1808" s="11" customFormat="1">
      <c r="A50" s="12" t="s">
        <v>237</v>
      </c>
      <c r="B50" s="12" t="s">
        <v>48</v>
      </c>
      <c r="C50" s="12" t="s">
        <v>44</v>
      </c>
      <c r="D50" s="34">
        <v>17</v>
      </c>
      <c r="E50" s="34"/>
      <c r="F50" s="34"/>
      <c r="G50" s="36"/>
      <c r="H50" s="36"/>
      <c r="I50" s="36"/>
      <c r="J50" s="37"/>
      <c r="K50" s="34"/>
      <c r="L50" s="34">
        <f t="shared" si="10"/>
        <v>17</v>
      </c>
      <c r="M50" s="2">
        <f t="shared" si="11"/>
        <v>1</v>
      </c>
      <c r="N50" s="2"/>
      <c r="O50" s="2"/>
      <c r="P50" s="2"/>
      <c r="Q50" s="2">
        <f t="shared" si="12"/>
        <v>0</v>
      </c>
      <c r="R50" s="2">
        <f t="shared" si="13"/>
        <v>0</v>
      </c>
      <c r="S50" s="2">
        <f t="shared" si="14"/>
        <v>0</v>
      </c>
      <c r="T50" s="2">
        <f t="shared" si="15"/>
        <v>0</v>
      </c>
      <c r="U50" s="2">
        <f t="shared" si="16"/>
        <v>0</v>
      </c>
      <c r="V50" s="2">
        <f t="shared" si="17"/>
        <v>0</v>
      </c>
      <c r="W50" s="34">
        <f t="shared" ref="W50:W54" si="18">L50</f>
        <v>17</v>
      </c>
      <c r="X50" s="7" t="s">
        <v>580</v>
      </c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  <c r="ZE50" s="7"/>
      <c r="ZF50" s="7"/>
      <c r="ZG50" s="7"/>
      <c r="ZH50" s="7"/>
      <c r="ZI50" s="7"/>
      <c r="ZJ50" s="7"/>
      <c r="ZK50" s="7"/>
      <c r="ZL50" s="7"/>
      <c r="ZM50" s="7"/>
      <c r="ZN50" s="7"/>
      <c r="ZO50" s="7"/>
      <c r="ZP50" s="7"/>
      <c r="ZQ50" s="7"/>
      <c r="ZR50" s="7"/>
      <c r="ZS50" s="7"/>
      <c r="ZT50" s="7"/>
      <c r="ZU50" s="7"/>
      <c r="ZV50" s="7"/>
      <c r="ZW50" s="7"/>
      <c r="ZX50" s="7"/>
      <c r="ZY50" s="7"/>
      <c r="ZZ50" s="7"/>
      <c r="AAA50" s="7"/>
      <c r="AAB50" s="7"/>
      <c r="AAC50" s="7"/>
      <c r="AAD50" s="7"/>
      <c r="AAE50" s="7"/>
      <c r="AAF50" s="7"/>
      <c r="AAG50" s="7"/>
      <c r="AAH50" s="7"/>
      <c r="AAI50" s="7"/>
      <c r="AAJ50" s="7"/>
      <c r="AAK50" s="7"/>
      <c r="AAL50" s="7"/>
      <c r="AAM50" s="7"/>
      <c r="AAN50" s="7"/>
      <c r="AAO50" s="7"/>
      <c r="AAP50" s="7"/>
      <c r="AAQ50" s="7"/>
      <c r="AAR50" s="7"/>
      <c r="AAS50" s="7"/>
      <c r="AAT50" s="7"/>
      <c r="AAU50" s="7"/>
      <c r="AAV50" s="7"/>
      <c r="AAW50" s="7"/>
      <c r="AAX50" s="7"/>
      <c r="AAY50" s="7"/>
      <c r="AAZ50" s="7"/>
      <c r="ABA50" s="7"/>
      <c r="ABB50" s="7"/>
      <c r="ABC50" s="7"/>
      <c r="ABD50" s="7"/>
      <c r="ABE50" s="7"/>
      <c r="ABF50" s="7"/>
      <c r="ABG50" s="7"/>
      <c r="ABH50" s="7"/>
      <c r="ABI50" s="7"/>
      <c r="ABJ50" s="7"/>
      <c r="ABK50" s="7"/>
      <c r="ABL50" s="7"/>
      <c r="ABM50" s="7"/>
      <c r="ABN50" s="7"/>
      <c r="ABO50" s="7"/>
      <c r="ABP50" s="7"/>
      <c r="ABQ50" s="7"/>
      <c r="ABR50" s="7"/>
      <c r="ABS50" s="7"/>
      <c r="ABT50" s="7"/>
      <c r="ABU50" s="7"/>
      <c r="ABV50" s="7"/>
      <c r="ABW50" s="7"/>
      <c r="ABX50" s="7"/>
      <c r="ABY50" s="7"/>
      <c r="ABZ50" s="7"/>
      <c r="ACA50" s="7"/>
      <c r="ACB50" s="7"/>
      <c r="ACC50" s="7"/>
      <c r="ACD50" s="7"/>
      <c r="ACE50" s="7"/>
      <c r="ACF50" s="7"/>
      <c r="ACG50" s="7"/>
      <c r="ACH50" s="7"/>
      <c r="ACI50" s="7"/>
      <c r="ACJ50" s="7"/>
      <c r="ACK50" s="7"/>
      <c r="ACL50" s="7"/>
      <c r="ACM50" s="7"/>
      <c r="ACN50" s="7"/>
      <c r="ACO50" s="7"/>
      <c r="ACP50" s="7"/>
      <c r="ACQ50" s="7"/>
      <c r="ACR50" s="7"/>
      <c r="ACS50" s="7"/>
      <c r="ACT50" s="7"/>
      <c r="ACU50" s="7"/>
      <c r="ACV50" s="7"/>
      <c r="ACW50" s="7"/>
      <c r="ACX50" s="7"/>
      <c r="ACY50" s="7"/>
      <c r="ACZ50" s="7"/>
      <c r="ADA50" s="7"/>
      <c r="ADB50" s="7"/>
      <c r="ADC50" s="7"/>
      <c r="ADD50" s="7"/>
      <c r="ADE50" s="7"/>
      <c r="ADF50" s="7"/>
      <c r="ADG50" s="7"/>
      <c r="ADH50" s="7"/>
      <c r="ADI50" s="7"/>
      <c r="ADJ50" s="7"/>
      <c r="ADK50" s="7"/>
      <c r="ADL50" s="7"/>
      <c r="ADM50" s="7"/>
      <c r="ADN50" s="7"/>
      <c r="ADO50" s="7"/>
      <c r="ADP50" s="7"/>
      <c r="ADQ50" s="7"/>
      <c r="ADR50" s="7"/>
      <c r="ADS50" s="7"/>
      <c r="ADT50" s="7"/>
      <c r="ADU50" s="7"/>
      <c r="ADV50" s="7"/>
      <c r="ADW50" s="7"/>
      <c r="ADX50" s="7"/>
      <c r="ADY50" s="7"/>
      <c r="ADZ50" s="7"/>
      <c r="AEA50" s="7"/>
      <c r="AEB50" s="7"/>
      <c r="AEC50" s="7"/>
      <c r="AED50" s="7"/>
      <c r="AEE50" s="7"/>
      <c r="AEF50" s="7"/>
      <c r="AEG50" s="7"/>
      <c r="AEH50" s="7"/>
      <c r="AEI50" s="7"/>
      <c r="AEJ50" s="7"/>
      <c r="AEK50" s="7"/>
      <c r="AEL50" s="7"/>
      <c r="AEM50" s="7"/>
      <c r="AEN50" s="7"/>
      <c r="AEO50" s="7"/>
      <c r="AEP50" s="7"/>
      <c r="AEQ50" s="7"/>
      <c r="AER50" s="7"/>
      <c r="AES50" s="7"/>
      <c r="AET50" s="7"/>
      <c r="AEU50" s="7"/>
      <c r="AEV50" s="7"/>
      <c r="AEW50" s="7"/>
      <c r="AEX50" s="7"/>
      <c r="AEY50" s="7"/>
      <c r="AEZ50" s="7"/>
      <c r="AFA50" s="7"/>
      <c r="AFB50" s="7"/>
      <c r="AFC50" s="7"/>
      <c r="AFD50" s="7"/>
      <c r="AFE50" s="7"/>
      <c r="AFF50" s="7"/>
      <c r="AFG50" s="7"/>
      <c r="AFH50" s="7"/>
      <c r="AFI50" s="7"/>
      <c r="AFJ50" s="7"/>
      <c r="AFK50" s="7"/>
      <c r="AFL50" s="7"/>
      <c r="AFM50" s="7"/>
      <c r="AFN50" s="7"/>
      <c r="AFO50" s="7"/>
      <c r="AFP50" s="7"/>
      <c r="AFQ50" s="7"/>
      <c r="AFR50" s="7"/>
      <c r="AFS50" s="7"/>
      <c r="AFT50" s="7"/>
      <c r="AFU50" s="7"/>
      <c r="AFV50" s="7"/>
      <c r="AFW50" s="7"/>
      <c r="AFX50" s="7"/>
      <c r="AFY50" s="7"/>
      <c r="AFZ50" s="7"/>
      <c r="AGA50" s="7"/>
      <c r="AGB50" s="7"/>
      <c r="AGC50" s="7"/>
      <c r="AGD50" s="7"/>
      <c r="AGE50" s="7"/>
      <c r="AGF50" s="7"/>
      <c r="AGG50" s="7"/>
      <c r="AGH50" s="7"/>
      <c r="AGI50" s="7"/>
      <c r="AGJ50" s="7"/>
      <c r="AGK50" s="7"/>
      <c r="AGL50" s="7"/>
      <c r="AGM50" s="7"/>
      <c r="AGN50" s="7"/>
      <c r="AGO50" s="7"/>
      <c r="AGP50" s="7"/>
      <c r="AGQ50" s="7"/>
      <c r="AGR50" s="7"/>
      <c r="AGS50" s="7"/>
      <c r="AGT50" s="7"/>
      <c r="AGU50" s="7"/>
      <c r="AGV50" s="7"/>
      <c r="AGW50" s="7"/>
      <c r="AGX50" s="7"/>
      <c r="AGY50" s="7"/>
      <c r="AGZ50" s="7"/>
      <c r="AHA50" s="7"/>
      <c r="AHB50" s="7"/>
      <c r="AHC50" s="7"/>
      <c r="AHD50" s="7"/>
      <c r="AHE50" s="7"/>
      <c r="AHF50" s="7"/>
      <c r="AHG50" s="7"/>
      <c r="AHH50" s="7"/>
      <c r="AHI50" s="7"/>
      <c r="AHJ50" s="7"/>
      <c r="AHK50" s="7"/>
      <c r="AHL50" s="7"/>
      <c r="AHM50" s="7"/>
      <c r="AHN50" s="7"/>
      <c r="AHO50" s="7"/>
      <c r="AHP50" s="7"/>
      <c r="AHQ50" s="7"/>
      <c r="AHR50" s="7"/>
      <c r="AHS50" s="7"/>
      <c r="AHT50" s="7"/>
      <c r="AHU50" s="7"/>
      <c r="AHV50" s="7"/>
      <c r="AHW50" s="7"/>
      <c r="AHX50" s="7"/>
      <c r="AHY50" s="7"/>
      <c r="AHZ50" s="7"/>
      <c r="AIA50" s="7"/>
      <c r="AIB50" s="7"/>
      <c r="AIC50" s="7"/>
      <c r="AID50" s="7"/>
      <c r="AIE50" s="7"/>
      <c r="AIF50" s="7"/>
      <c r="AIG50" s="7"/>
      <c r="AIH50" s="7"/>
      <c r="AII50" s="7"/>
      <c r="AIJ50" s="7"/>
      <c r="AIK50" s="7"/>
      <c r="AIL50" s="7"/>
      <c r="AIM50" s="7"/>
      <c r="AIN50" s="7"/>
      <c r="AIO50" s="7"/>
      <c r="AIP50" s="7"/>
      <c r="AIQ50" s="7"/>
      <c r="AIR50" s="7"/>
      <c r="AIS50" s="7"/>
      <c r="AIT50" s="7"/>
      <c r="AIU50" s="7"/>
      <c r="AIV50" s="7"/>
      <c r="AIW50" s="7"/>
      <c r="AIX50" s="7"/>
      <c r="AIY50" s="7"/>
      <c r="AIZ50" s="7"/>
      <c r="AJA50" s="7"/>
      <c r="AJB50" s="7"/>
      <c r="AJC50" s="7"/>
      <c r="AJD50" s="7"/>
      <c r="AJE50" s="7"/>
      <c r="AJF50" s="7"/>
      <c r="AJG50" s="7"/>
      <c r="AJH50" s="7"/>
      <c r="AJI50" s="7"/>
      <c r="AJJ50" s="7"/>
      <c r="AJK50" s="7"/>
      <c r="AJL50" s="7"/>
      <c r="AJM50" s="7"/>
      <c r="AJN50" s="7"/>
      <c r="AJO50" s="7"/>
      <c r="AJP50" s="7"/>
      <c r="AJQ50" s="7"/>
      <c r="AJR50" s="7"/>
      <c r="AJS50" s="7"/>
      <c r="AJT50" s="7"/>
      <c r="AJU50" s="7"/>
      <c r="AJV50" s="7"/>
      <c r="AJW50" s="7"/>
      <c r="AJX50" s="7"/>
      <c r="AJY50" s="7"/>
      <c r="AJZ50" s="7"/>
      <c r="AKA50" s="7"/>
      <c r="AKB50" s="7"/>
      <c r="AKC50" s="7"/>
      <c r="AKD50" s="7"/>
      <c r="AKE50" s="7"/>
      <c r="AKF50" s="7"/>
      <c r="AKG50" s="7"/>
      <c r="AKH50" s="7"/>
      <c r="AKI50" s="7"/>
      <c r="AKJ50" s="7"/>
      <c r="AKK50" s="7"/>
      <c r="AKL50" s="7"/>
      <c r="AKM50" s="7"/>
      <c r="AKN50" s="7"/>
      <c r="AKO50" s="7"/>
      <c r="AKP50" s="7"/>
      <c r="AKQ50" s="7"/>
      <c r="AKR50" s="7"/>
      <c r="AKS50" s="7"/>
      <c r="AKT50" s="7"/>
      <c r="AKU50" s="7"/>
      <c r="AKV50" s="7"/>
      <c r="AKW50" s="7"/>
      <c r="AKX50" s="7"/>
      <c r="AKY50" s="7"/>
      <c r="AKZ50" s="7"/>
      <c r="ALA50" s="7"/>
      <c r="ALB50" s="7"/>
      <c r="ALC50" s="7"/>
      <c r="ALD50" s="7"/>
      <c r="ALE50" s="7"/>
      <c r="ALF50" s="7"/>
      <c r="ALG50" s="7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  <c r="ALU50" s="7"/>
      <c r="ALV50" s="7"/>
      <c r="ALW50" s="7"/>
      <c r="ALX50" s="7"/>
      <c r="ALY50" s="7"/>
      <c r="ALZ50" s="7"/>
      <c r="AMA50" s="7"/>
      <c r="AMB50" s="7"/>
      <c r="AMC50" s="7"/>
      <c r="AMD50" s="7"/>
      <c r="AME50" s="7"/>
      <c r="AMF50" s="7"/>
      <c r="AMG50" s="7"/>
      <c r="AMH50" s="7"/>
      <c r="AMI50" s="7"/>
      <c r="AMJ50" s="7"/>
      <c r="AMK50" s="7"/>
      <c r="AML50" s="7"/>
      <c r="AMM50" s="7"/>
      <c r="AMN50" s="7"/>
      <c r="AMO50" s="7"/>
      <c r="AMP50" s="7"/>
      <c r="AMQ50" s="7"/>
      <c r="AMR50" s="7"/>
      <c r="AMS50" s="7"/>
      <c r="AMT50" s="7"/>
      <c r="AMU50" s="7"/>
      <c r="AMV50" s="7"/>
      <c r="AMW50" s="7"/>
      <c r="AMX50" s="7"/>
      <c r="AMY50" s="7"/>
      <c r="AMZ50" s="7"/>
      <c r="ANA50" s="7"/>
      <c r="ANB50" s="7"/>
      <c r="ANC50" s="7"/>
      <c r="AND50" s="7"/>
      <c r="ANE50" s="7"/>
      <c r="ANF50" s="7"/>
      <c r="ANG50" s="7"/>
      <c r="ANH50" s="7"/>
      <c r="ANI50" s="7"/>
      <c r="ANJ50" s="7"/>
      <c r="ANK50" s="7"/>
      <c r="ANL50" s="7"/>
      <c r="ANM50" s="7"/>
      <c r="ANN50" s="7"/>
      <c r="ANO50" s="7"/>
      <c r="ANP50" s="7"/>
      <c r="ANQ50" s="7"/>
      <c r="ANR50" s="7"/>
      <c r="ANS50" s="7"/>
      <c r="ANT50" s="7"/>
      <c r="ANU50" s="7"/>
      <c r="ANV50" s="7"/>
      <c r="ANW50" s="7"/>
      <c r="ANX50" s="7"/>
      <c r="ANY50" s="7"/>
      <c r="ANZ50" s="7"/>
      <c r="AOA50" s="7"/>
      <c r="AOB50" s="7"/>
      <c r="AOC50" s="7"/>
      <c r="AOD50" s="7"/>
      <c r="AOE50" s="7"/>
      <c r="AOF50" s="7"/>
      <c r="AOG50" s="7"/>
      <c r="AOH50" s="7"/>
      <c r="AOI50" s="7"/>
      <c r="AOJ50" s="7"/>
      <c r="AOK50" s="7"/>
      <c r="AOL50" s="7"/>
      <c r="AOM50" s="7"/>
      <c r="AON50" s="7"/>
      <c r="AOO50" s="7"/>
      <c r="AOP50" s="7"/>
      <c r="AOQ50" s="7"/>
      <c r="AOR50" s="7"/>
      <c r="AOS50" s="7"/>
      <c r="AOT50" s="7"/>
      <c r="AOU50" s="7"/>
      <c r="AOV50" s="7"/>
      <c r="AOW50" s="7"/>
      <c r="AOX50" s="7"/>
      <c r="AOY50" s="7"/>
      <c r="AOZ50" s="7"/>
      <c r="APA50" s="7"/>
      <c r="APB50" s="7"/>
      <c r="APC50" s="7"/>
      <c r="APD50" s="7"/>
      <c r="APE50" s="7"/>
      <c r="APF50" s="7"/>
      <c r="APG50" s="7"/>
      <c r="APH50" s="7"/>
      <c r="API50" s="7"/>
      <c r="APJ50" s="7"/>
      <c r="APK50" s="7"/>
      <c r="APL50" s="7"/>
      <c r="APM50" s="7"/>
      <c r="APN50" s="7"/>
      <c r="APO50" s="7"/>
      <c r="APP50" s="7"/>
      <c r="APQ50" s="7"/>
      <c r="APR50" s="7"/>
      <c r="APS50" s="7"/>
      <c r="APT50" s="7"/>
      <c r="APU50" s="7"/>
      <c r="APV50" s="7"/>
      <c r="APW50" s="7"/>
      <c r="APX50" s="7"/>
      <c r="APY50" s="7"/>
      <c r="APZ50" s="7"/>
      <c r="AQA50" s="7"/>
      <c r="AQB50" s="7"/>
      <c r="AQC50" s="7"/>
      <c r="AQD50" s="7"/>
      <c r="AQE50" s="7"/>
      <c r="AQF50" s="7"/>
      <c r="AQG50" s="7"/>
      <c r="AQH50" s="7"/>
      <c r="AQI50" s="7"/>
      <c r="AQJ50" s="7"/>
      <c r="AQK50" s="7"/>
      <c r="AQL50" s="7"/>
      <c r="AQM50" s="7"/>
      <c r="AQN50" s="7"/>
      <c r="AQO50" s="7"/>
      <c r="AQP50" s="7"/>
      <c r="AQQ50" s="7"/>
      <c r="AQR50" s="7"/>
      <c r="AQS50" s="7"/>
      <c r="AQT50" s="7"/>
      <c r="AQU50" s="7"/>
      <c r="AQV50" s="7"/>
      <c r="AQW50" s="7"/>
      <c r="AQX50" s="7"/>
      <c r="AQY50" s="7"/>
      <c r="AQZ50" s="7"/>
      <c r="ARA50" s="7"/>
      <c r="ARB50" s="7"/>
      <c r="ARC50" s="7"/>
      <c r="ARD50" s="7"/>
      <c r="ARE50" s="7"/>
      <c r="ARF50" s="7"/>
      <c r="ARG50" s="7"/>
      <c r="ARH50" s="7"/>
      <c r="ARI50" s="7"/>
      <c r="ARJ50" s="7"/>
      <c r="ARK50" s="7"/>
      <c r="ARL50" s="7"/>
      <c r="ARM50" s="7"/>
      <c r="ARN50" s="7"/>
      <c r="ARO50" s="7"/>
      <c r="ARP50" s="7"/>
      <c r="ARQ50" s="7"/>
      <c r="ARR50" s="7"/>
      <c r="ARS50" s="7"/>
      <c r="ART50" s="7"/>
      <c r="ARU50" s="7"/>
      <c r="ARV50" s="7"/>
      <c r="ARW50" s="7"/>
      <c r="ARX50" s="7"/>
      <c r="ARY50" s="7"/>
      <c r="ARZ50" s="7"/>
      <c r="ASA50" s="7"/>
      <c r="ASB50" s="7"/>
      <c r="ASC50" s="7"/>
      <c r="ASD50" s="7"/>
      <c r="ASE50" s="7"/>
      <c r="ASF50" s="7"/>
      <c r="ASG50" s="7"/>
      <c r="ASH50" s="7"/>
      <c r="ASI50" s="7"/>
      <c r="ASJ50" s="7"/>
      <c r="ASK50" s="7"/>
      <c r="ASL50" s="7"/>
      <c r="ASM50" s="7"/>
      <c r="ASN50" s="7"/>
      <c r="ASO50" s="7"/>
      <c r="ASP50" s="7"/>
      <c r="ASQ50" s="7"/>
      <c r="ASR50" s="7"/>
      <c r="ASS50" s="7"/>
      <c r="AST50" s="7"/>
      <c r="ASU50" s="7"/>
      <c r="ASV50" s="7"/>
      <c r="ASW50" s="7"/>
      <c r="ASX50" s="7"/>
      <c r="ASY50" s="7"/>
      <c r="ASZ50" s="7"/>
      <c r="ATA50" s="7"/>
      <c r="ATB50" s="7"/>
      <c r="ATC50" s="7"/>
      <c r="ATD50" s="7"/>
      <c r="ATE50" s="7"/>
      <c r="ATF50" s="7"/>
      <c r="ATG50" s="7"/>
      <c r="ATH50" s="7"/>
      <c r="ATI50" s="7"/>
      <c r="ATJ50" s="7"/>
      <c r="ATK50" s="7"/>
      <c r="ATL50" s="7"/>
      <c r="ATM50" s="7"/>
      <c r="ATN50" s="7"/>
      <c r="ATO50" s="7"/>
      <c r="ATP50" s="7"/>
      <c r="ATQ50" s="7"/>
      <c r="ATR50" s="7"/>
      <c r="ATS50" s="7"/>
      <c r="ATT50" s="7"/>
      <c r="ATU50" s="7"/>
      <c r="ATV50" s="7"/>
      <c r="ATW50" s="7"/>
      <c r="ATX50" s="7"/>
      <c r="ATY50" s="7"/>
      <c r="ATZ50" s="7"/>
      <c r="AUA50" s="7"/>
      <c r="AUB50" s="7"/>
      <c r="AUC50" s="7"/>
      <c r="AUD50" s="7"/>
      <c r="AUE50" s="7"/>
      <c r="AUF50" s="7"/>
      <c r="AUG50" s="7"/>
      <c r="AUH50" s="7"/>
      <c r="AUI50" s="7"/>
      <c r="AUJ50" s="7"/>
      <c r="AUK50" s="7"/>
      <c r="AUL50" s="7"/>
      <c r="AUM50" s="7"/>
      <c r="AUN50" s="7"/>
      <c r="AUO50" s="7"/>
      <c r="AUP50" s="7"/>
      <c r="AUQ50" s="7"/>
      <c r="AUR50" s="7"/>
      <c r="AUS50" s="7"/>
      <c r="AUT50" s="7"/>
      <c r="AUU50" s="7"/>
      <c r="AUV50" s="7"/>
      <c r="AUW50" s="7"/>
      <c r="AUX50" s="7"/>
      <c r="AUY50" s="7"/>
      <c r="AUZ50" s="7"/>
      <c r="AVA50" s="7"/>
      <c r="AVB50" s="7"/>
      <c r="AVC50" s="7"/>
      <c r="AVD50" s="7"/>
      <c r="AVE50" s="7"/>
      <c r="AVF50" s="7"/>
      <c r="AVG50" s="7"/>
      <c r="AVH50" s="7"/>
      <c r="AVI50" s="7"/>
      <c r="AVJ50" s="7"/>
      <c r="AVK50" s="7"/>
      <c r="AVL50" s="7"/>
      <c r="AVM50" s="7"/>
      <c r="AVN50" s="7"/>
      <c r="AVO50" s="7"/>
      <c r="AVP50" s="7"/>
      <c r="AVQ50" s="7"/>
      <c r="AVR50" s="7"/>
      <c r="AVS50" s="7"/>
      <c r="AVT50" s="7"/>
      <c r="AVU50" s="7"/>
      <c r="AVV50" s="7"/>
      <c r="AVW50" s="7"/>
      <c r="AVX50" s="7"/>
      <c r="AVY50" s="7"/>
      <c r="AVZ50" s="7"/>
      <c r="AWA50" s="7"/>
      <c r="AWB50" s="7"/>
      <c r="AWC50" s="7"/>
      <c r="AWD50" s="7"/>
      <c r="AWE50" s="7"/>
      <c r="AWF50" s="7"/>
      <c r="AWG50" s="7"/>
      <c r="AWH50" s="7"/>
      <c r="AWI50" s="7"/>
      <c r="AWJ50" s="7"/>
      <c r="AWK50" s="7"/>
      <c r="AWL50" s="7"/>
      <c r="AWM50" s="7"/>
      <c r="AWN50" s="7"/>
      <c r="AWO50" s="7"/>
      <c r="AWP50" s="7"/>
      <c r="AWQ50" s="7"/>
      <c r="AWR50" s="7"/>
      <c r="AWS50" s="7"/>
      <c r="AWT50" s="7"/>
      <c r="AWU50" s="7"/>
      <c r="AWV50" s="7"/>
      <c r="AWW50" s="7"/>
      <c r="AWX50" s="7"/>
      <c r="AWY50" s="7"/>
      <c r="AWZ50" s="7"/>
      <c r="AXA50" s="7"/>
      <c r="AXB50" s="7"/>
      <c r="AXC50" s="7"/>
      <c r="AXD50" s="7"/>
      <c r="AXE50" s="7"/>
      <c r="AXF50" s="7"/>
      <c r="AXG50" s="7"/>
      <c r="AXH50" s="7"/>
      <c r="AXI50" s="7"/>
      <c r="AXJ50" s="7"/>
      <c r="AXK50" s="7"/>
      <c r="AXL50" s="7"/>
      <c r="AXM50" s="7"/>
      <c r="AXN50" s="7"/>
      <c r="AXO50" s="7"/>
      <c r="AXP50" s="7"/>
      <c r="AXQ50" s="7"/>
      <c r="AXR50" s="7"/>
      <c r="AXS50" s="7"/>
      <c r="AXT50" s="7"/>
      <c r="AXU50" s="7"/>
      <c r="AXV50" s="7"/>
      <c r="AXW50" s="7"/>
      <c r="AXX50" s="7"/>
      <c r="AXY50" s="7"/>
      <c r="AXZ50" s="7"/>
      <c r="AYA50" s="7"/>
      <c r="AYB50" s="7"/>
      <c r="AYC50" s="7"/>
      <c r="AYD50" s="7"/>
      <c r="AYE50" s="7"/>
      <c r="AYF50" s="7"/>
      <c r="AYG50" s="7"/>
      <c r="AYH50" s="7"/>
      <c r="AYI50" s="7"/>
      <c r="AYJ50" s="7"/>
      <c r="AYK50" s="7"/>
      <c r="AYL50" s="7"/>
      <c r="AYM50" s="7"/>
      <c r="AYN50" s="7"/>
      <c r="AYO50" s="7"/>
      <c r="AYP50" s="7"/>
      <c r="AYQ50" s="7"/>
      <c r="AYR50" s="7"/>
      <c r="AYS50" s="7"/>
      <c r="AYT50" s="7"/>
      <c r="AYU50" s="7"/>
      <c r="AYV50" s="7"/>
      <c r="AYW50" s="7"/>
      <c r="AYX50" s="7"/>
      <c r="AYY50" s="7"/>
      <c r="AYZ50" s="7"/>
      <c r="AZA50" s="7"/>
      <c r="AZB50" s="7"/>
      <c r="AZC50" s="7"/>
      <c r="AZD50" s="7"/>
      <c r="AZE50" s="7"/>
      <c r="AZF50" s="7"/>
      <c r="AZG50" s="7"/>
      <c r="AZH50" s="7"/>
      <c r="AZI50" s="7"/>
      <c r="AZJ50" s="7"/>
      <c r="AZK50" s="7"/>
      <c r="AZL50" s="7"/>
      <c r="AZM50" s="7"/>
      <c r="AZN50" s="7"/>
      <c r="AZO50" s="7"/>
      <c r="AZP50" s="7"/>
      <c r="AZQ50" s="7"/>
      <c r="AZR50" s="7"/>
      <c r="AZS50" s="7"/>
      <c r="AZT50" s="7"/>
      <c r="AZU50" s="7"/>
      <c r="AZV50" s="7"/>
      <c r="AZW50" s="7"/>
      <c r="AZX50" s="7"/>
      <c r="AZY50" s="7"/>
      <c r="AZZ50" s="7"/>
      <c r="BAA50" s="7"/>
      <c r="BAB50" s="7"/>
      <c r="BAC50" s="7"/>
      <c r="BAD50" s="7"/>
      <c r="BAE50" s="7"/>
      <c r="BAF50" s="7"/>
      <c r="BAG50" s="7"/>
      <c r="BAH50" s="7"/>
      <c r="BAI50" s="7"/>
      <c r="BAJ50" s="7"/>
      <c r="BAK50" s="7"/>
      <c r="BAL50" s="7"/>
      <c r="BAM50" s="7"/>
      <c r="BAN50" s="7"/>
      <c r="BAO50" s="7"/>
      <c r="BAP50" s="7"/>
      <c r="BAQ50" s="7"/>
      <c r="BAR50" s="7"/>
      <c r="BAS50" s="7"/>
      <c r="BAT50" s="7"/>
      <c r="BAU50" s="7"/>
      <c r="BAV50" s="7"/>
      <c r="BAW50" s="7"/>
      <c r="BAX50" s="7"/>
      <c r="BAY50" s="7"/>
      <c r="BAZ50" s="7"/>
      <c r="BBA50" s="7"/>
      <c r="BBB50" s="7"/>
      <c r="BBC50" s="7"/>
      <c r="BBD50" s="7"/>
      <c r="BBE50" s="7"/>
      <c r="BBF50" s="7"/>
      <c r="BBG50" s="7"/>
      <c r="BBH50" s="7"/>
      <c r="BBI50" s="7"/>
      <c r="BBJ50" s="7"/>
      <c r="BBK50" s="7"/>
      <c r="BBL50" s="7"/>
      <c r="BBM50" s="7"/>
      <c r="BBN50" s="7"/>
      <c r="BBO50" s="7"/>
      <c r="BBP50" s="7"/>
      <c r="BBQ50" s="7"/>
      <c r="BBR50" s="7"/>
      <c r="BBS50" s="7"/>
      <c r="BBT50" s="7"/>
      <c r="BBU50" s="7"/>
      <c r="BBV50" s="7"/>
      <c r="BBW50" s="7"/>
      <c r="BBX50" s="7"/>
      <c r="BBY50" s="7"/>
      <c r="BBZ50" s="7"/>
      <c r="BCA50" s="7"/>
      <c r="BCB50" s="7"/>
      <c r="BCC50" s="7"/>
      <c r="BCD50" s="7"/>
      <c r="BCE50" s="7"/>
      <c r="BCF50" s="7"/>
      <c r="BCG50" s="7"/>
      <c r="BCH50" s="7"/>
      <c r="BCI50" s="7"/>
      <c r="BCJ50" s="7"/>
      <c r="BCK50" s="7"/>
      <c r="BCL50" s="7"/>
      <c r="BCM50" s="7"/>
      <c r="BCN50" s="7"/>
      <c r="BCO50" s="7"/>
      <c r="BCP50" s="7"/>
      <c r="BCQ50" s="7"/>
      <c r="BCR50" s="7"/>
      <c r="BCS50" s="7"/>
      <c r="BCT50" s="7"/>
      <c r="BCU50" s="7"/>
      <c r="BCV50" s="7"/>
      <c r="BCW50" s="7"/>
      <c r="BCX50" s="7"/>
      <c r="BCY50" s="7"/>
      <c r="BCZ50" s="7"/>
      <c r="BDA50" s="7"/>
      <c r="BDB50" s="7"/>
      <c r="BDC50" s="7"/>
      <c r="BDD50" s="7"/>
      <c r="BDE50" s="7"/>
      <c r="BDF50" s="7"/>
      <c r="BDG50" s="7"/>
      <c r="BDH50" s="7"/>
      <c r="BDI50" s="7"/>
      <c r="BDJ50" s="7"/>
      <c r="BDK50" s="7"/>
      <c r="BDL50" s="7"/>
      <c r="BDM50" s="7"/>
      <c r="BDN50" s="7"/>
      <c r="BDO50" s="7"/>
      <c r="BDP50" s="7"/>
      <c r="BDQ50" s="7"/>
      <c r="BDR50" s="7"/>
      <c r="BDS50" s="7"/>
      <c r="BDT50" s="7"/>
      <c r="BDU50" s="7"/>
      <c r="BDV50" s="7"/>
      <c r="BDW50" s="7"/>
      <c r="BDX50" s="7"/>
      <c r="BDY50" s="7"/>
      <c r="BDZ50" s="7"/>
      <c r="BEA50" s="7"/>
      <c r="BEB50" s="7"/>
      <c r="BEC50" s="7"/>
      <c r="BED50" s="7"/>
      <c r="BEE50" s="7"/>
      <c r="BEF50" s="7"/>
      <c r="BEG50" s="7"/>
      <c r="BEH50" s="7"/>
      <c r="BEI50" s="7"/>
      <c r="BEJ50" s="7"/>
      <c r="BEK50" s="7"/>
      <c r="BEL50" s="7"/>
      <c r="BEM50" s="7"/>
      <c r="BEN50" s="7"/>
      <c r="BEO50" s="7"/>
      <c r="BEP50" s="7"/>
      <c r="BEQ50" s="7"/>
      <c r="BER50" s="7"/>
      <c r="BES50" s="7"/>
      <c r="BET50" s="7"/>
      <c r="BEU50" s="7"/>
      <c r="BEV50" s="7"/>
      <c r="BEW50" s="7"/>
      <c r="BEX50" s="7"/>
      <c r="BEY50" s="7"/>
      <c r="BEZ50" s="7"/>
      <c r="BFA50" s="7"/>
      <c r="BFB50" s="7"/>
      <c r="BFC50" s="7"/>
      <c r="BFD50" s="7"/>
      <c r="BFE50" s="7"/>
      <c r="BFF50" s="7"/>
      <c r="BFG50" s="7"/>
      <c r="BFH50" s="7"/>
      <c r="BFI50" s="7"/>
      <c r="BFJ50" s="7"/>
      <c r="BFK50" s="7"/>
      <c r="BFL50" s="7"/>
      <c r="BFM50" s="7"/>
      <c r="BFN50" s="7"/>
      <c r="BFO50" s="7"/>
      <c r="BFP50" s="7"/>
      <c r="BFQ50" s="7"/>
      <c r="BFR50" s="7"/>
      <c r="BFS50" s="7"/>
      <c r="BFT50" s="7"/>
      <c r="BFU50" s="7"/>
      <c r="BFV50" s="7"/>
      <c r="BFW50" s="7"/>
      <c r="BFX50" s="7"/>
      <c r="BFY50" s="7"/>
      <c r="BFZ50" s="7"/>
      <c r="BGA50" s="7"/>
      <c r="BGB50" s="7"/>
      <c r="BGC50" s="7"/>
      <c r="BGD50" s="7"/>
      <c r="BGE50" s="7"/>
      <c r="BGF50" s="7"/>
      <c r="BGG50" s="7"/>
      <c r="BGH50" s="7"/>
      <c r="BGI50" s="7"/>
      <c r="BGJ50" s="7"/>
      <c r="BGK50" s="7"/>
      <c r="BGL50" s="7"/>
      <c r="BGM50" s="7"/>
      <c r="BGN50" s="7"/>
      <c r="BGO50" s="7"/>
      <c r="BGP50" s="7"/>
      <c r="BGQ50" s="7"/>
      <c r="BGR50" s="7"/>
      <c r="BGS50" s="7"/>
      <c r="BGT50" s="7"/>
      <c r="BGU50" s="7"/>
      <c r="BGV50" s="7"/>
      <c r="BGW50" s="7"/>
      <c r="BGX50" s="7"/>
      <c r="BGY50" s="7"/>
      <c r="BGZ50" s="7"/>
      <c r="BHA50" s="7"/>
      <c r="BHB50" s="7"/>
      <c r="BHC50" s="7"/>
      <c r="BHD50" s="7"/>
      <c r="BHE50" s="7"/>
      <c r="BHF50" s="7"/>
      <c r="BHG50" s="7"/>
      <c r="BHH50" s="7"/>
      <c r="BHI50" s="7"/>
      <c r="BHJ50" s="7"/>
      <c r="BHK50" s="7"/>
      <c r="BHL50" s="7"/>
      <c r="BHM50" s="7"/>
      <c r="BHN50" s="7"/>
      <c r="BHO50" s="7"/>
      <c r="BHP50" s="7"/>
      <c r="BHQ50" s="7"/>
      <c r="BHR50" s="7"/>
      <c r="BHS50" s="7"/>
      <c r="BHT50" s="7"/>
      <c r="BHU50" s="7"/>
      <c r="BHV50" s="7"/>
      <c r="BHW50" s="7"/>
      <c r="BHX50" s="7"/>
      <c r="BHY50" s="7"/>
      <c r="BHZ50" s="7"/>
      <c r="BIA50" s="7"/>
      <c r="BIB50" s="7"/>
      <c r="BIC50" s="7"/>
      <c r="BID50" s="7"/>
      <c r="BIE50" s="7"/>
      <c r="BIF50" s="7"/>
      <c r="BIG50" s="7"/>
      <c r="BIH50" s="7"/>
      <c r="BII50" s="7"/>
      <c r="BIJ50" s="7"/>
      <c r="BIK50" s="7"/>
      <c r="BIL50" s="7"/>
      <c r="BIM50" s="7"/>
      <c r="BIN50" s="7"/>
      <c r="BIO50" s="7"/>
      <c r="BIP50" s="7"/>
      <c r="BIQ50" s="7"/>
      <c r="BIR50" s="7"/>
      <c r="BIS50" s="7"/>
      <c r="BIT50" s="7"/>
      <c r="BIU50" s="7"/>
      <c r="BIV50" s="7"/>
      <c r="BIW50" s="7"/>
      <c r="BIX50" s="7"/>
      <c r="BIY50" s="7"/>
      <c r="BIZ50" s="7"/>
      <c r="BJA50" s="7"/>
      <c r="BJB50" s="7"/>
      <c r="BJC50" s="7"/>
      <c r="BJD50" s="7"/>
      <c r="BJE50" s="7"/>
      <c r="BJF50" s="7"/>
      <c r="BJG50" s="7"/>
      <c r="BJH50" s="7"/>
      <c r="BJI50" s="7"/>
      <c r="BJJ50" s="7"/>
      <c r="BJK50" s="7"/>
      <c r="BJL50" s="7"/>
      <c r="BJM50" s="7"/>
      <c r="BJN50" s="7"/>
      <c r="BJO50" s="7"/>
      <c r="BJP50" s="7"/>
      <c r="BJQ50" s="7"/>
      <c r="BJR50" s="7"/>
      <c r="BJS50" s="7"/>
      <c r="BJT50" s="7"/>
      <c r="BJU50" s="7"/>
      <c r="BJV50" s="7"/>
      <c r="BJW50" s="7"/>
      <c r="BJX50" s="7"/>
      <c r="BJY50" s="7"/>
      <c r="BJZ50" s="7"/>
      <c r="BKA50" s="7"/>
      <c r="BKB50" s="7"/>
      <c r="BKC50" s="7"/>
      <c r="BKD50" s="7"/>
      <c r="BKE50" s="7"/>
      <c r="BKF50" s="7"/>
      <c r="BKG50" s="7"/>
      <c r="BKH50" s="7"/>
      <c r="BKI50" s="7"/>
      <c r="BKJ50" s="7"/>
      <c r="BKK50" s="7"/>
      <c r="BKL50" s="7"/>
      <c r="BKM50" s="7"/>
      <c r="BKN50" s="7"/>
      <c r="BKO50" s="7"/>
      <c r="BKP50" s="7"/>
      <c r="BKQ50" s="7"/>
      <c r="BKR50" s="7"/>
      <c r="BKS50" s="7"/>
      <c r="BKT50" s="7"/>
      <c r="BKU50" s="7"/>
      <c r="BKV50" s="7"/>
      <c r="BKW50" s="7"/>
      <c r="BKX50" s="7"/>
      <c r="BKY50" s="7"/>
      <c r="BKZ50" s="7"/>
      <c r="BLA50" s="7"/>
      <c r="BLB50" s="7"/>
      <c r="BLC50" s="7"/>
      <c r="BLD50" s="7"/>
      <c r="BLE50" s="7"/>
      <c r="BLF50" s="7"/>
      <c r="BLG50" s="7"/>
      <c r="BLH50" s="7"/>
      <c r="BLI50" s="7"/>
      <c r="BLJ50" s="7"/>
      <c r="BLK50" s="7"/>
      <c r="BLL50" s="7"/>
      <c r="BLM50" s="7"/>
      <c r="BLN50" s="7"/>
      <c r="BLO50" s="7"/>
      <c r="BLP50" s="7"/>
      <c r="BLQ50" s="7"/>
      <c r="BLR50" s="7"/>
      <c r="BLS50" s="7"/>
      <c r="BLT50" s="7"/>
      <c r="BLU50" s="7"/>
      <c r="BLV50" s="7"/>
      <c r="BLW50" s="7"/>
      <c r="BLX50" s="7"/>
      <c r="BLY50" s="7"/>
      <c r="BLZ50" s="7"/>
      <c r="BMA50" s="7"/>
      <c r="BMB50" s="7"/>
      <c r="BMC50" s="7"/>
      <c r="BMD50" s="7"/>
      <c r="BME50" s="7"/>
      <c r="BMF50" s="7"/>
      <c r="BMG50" s="7"/>
      <c r="BMH50" s="7"/>
      <c r="BMI50" s="7"/>
      <c r="BMJ50" s="7"/>
      <c r="BMK50" s="7"/>
      <c r="BML50" s="7"/>
      <c r="BMM50" s="7"/>
      <c r="BMN50" s="7"/>
      <c r="BMO50" s="7"/>
      <c r="BMP50" s="7"/>
      <c r="BMQ50" s="7"/>
      <c r="BMR50" s="7"/>
      <c r="BMS50" s="7"/>
      <c r="BMT50" s="7"/>
      <c r="BMU50" s="7"/>
      <c r="BMV50" s="7"/>
      <c r="BMW50" s="7"/>
      <c r="BMX50" s="7"/>
      <c r="BMY50" s="7"/>
      <c r="BMZ50" s="7"/>
      <c r="BNA50" s="7"/>
      <c r="BNB50" s="7"/>
      <c r="BNC50" s="7"/>
      <c r="BND50" s="7"/>
      <c r="BNE50" s="7"/>
      <c r="BNF50" s="7"/>
      <c r="BNG50" s="7"/>
      <c r="BNH50" s="7"/>
      <c r="BNI50" s="7"/>
      <c r="BNJ50" s="7"/>
      <c r="BNK50" s="7"/>
      <c r="BNL50" s="7"/>
      <c r="BNM50" s="7"/>
      <c r="BNN50" s="7"/>
      <c r="BNO50" s="7"/>
      <c r="BNP50" s="7"/>
      <c r="BNQ50" s="7"/>
      <c r="BNR50" s="7"/>
      <c r="BNS50" s="7"/>
      <c r="BNT50" s="7"/>
      <c r="BNU50" s="7"/>
      <c r="BNV50" s="7"/>
      <c r="BNW50" s="7"/>
      <c r="BNX50" s="7"/>
      <c r="BNY50" s="7"/>
      <c r="BNZ50" s="7"/>
      <c r="BOA50" s="7"/>
      <c r="BOB50" s="7"/>
      <c r="BOC50" s="7"/>
      <c r="BOD50" s="7"/>
      <c r="BOE50" s="7"/>
      <c r="BOF50" s="7"/>
      <c r="BOG50" s="7"/>
      <c r="BOH50" s="7"/>
      <c r="BOI50" s="7"/>
      <c r="BOJ50" s="7"/>
      <c r="BOK50" s="7"/>
      <c r="BOL50" s="7"/>
      <c r="BOM50" s="7"/>
      <c r="BON50" s="7"/>
      <c r="BOO50" s="7"/>
      <c r="BOP50" s="7"/>
      <c r="BOQ50" s="7"/>
      <c r="BOR50" s="7"/>
      <c r="BOS50" s="7"/>
      <c r="BOT50" s="7"/>
      <c r="BOU50" s="7"/>
      <c r="BOV50" s="7"/>
      <c r="BOW50" s="7"/>
      <c r="BOX50" s="7"/>
      <c r="BOY50" s="7"/>
      <c r="BOZ50" s="7"/>
      <c r="BPA50" s="7"/>
      <c r="BPB50" s="7"/>
      <c r="BPC50" s="7"/>
      <c r="BPD50" s="7"/>
      <c r="BPE50" s="7"/>
      <c r="BPF50" s="7"/>
      <c r="BPG50" s="7"/>
      <c r="BPH50" s="7"/>
      <c r="BPI50" s="7"/>
      <c r="BPJ50" s="7"/>
      <c r="BPK50" s="7"/>
      <c r="BPL50" s="7"/>
      <c r="BPM50" s="7"/>
      <c r="BPN50" s="7"/>
      <c r="BPO50" s="7"/>
      <c r="BPP50" s="7"/>
      <c r="BPQ50" s="7"/>
      <c r="BPR50" s="7"/>
      <c r="BPS50" s="7"/>
      <c r="BPT50" s="7"/>
      <c r="BPU50" s="7"/>
      <c r="BPV50" s="7"/>
      <c r="BPW50" s="7"/>
      <c r="BPX50" s="7"/>
      <c r="BPY50" s="7"/>
      <c r="BPZ50" s="7"/>
      <c r="BQA50" s="7"/>
      <c r="BQB50" s="7"/>
      <c r="BQC50" s="7"/>
      <c r="BQD50" s="7"/>
      <c r="BQE50" s="7"/>
      <c r="BQF50" s="7"/>
      <c r="BQG50" s="7"/>
      <c r="BQH50" s="7"/>
      <c r="BQI50" s="7"/>
      <c r="BQJ50" s="7"/>
      <c r="BQK50" s="7"/>
      <c r="BQL50" s="7"/>
      <c r="BQM50" s="7"/>
      <c r="BQN50" s="7"/>
    </row>
    <row r="51" spans="1:1808" customFormat="1">
      <c r="A51" s="12" t="s">
        <v>229</v>
      </c>
      <c r="B51" s="12" t="s">
        <v>52</v>
      </c>
      <c r="C51" s="12" t="s">
        <v>21</v>
      </c>
      <c r="D51" s="34"/>
      <c r="E51" s="34"/>
      <c r="F51" s="34"/>
      <c r="G51" s="36"/>
      <c r="H51" s="36"/>
      <c r="I51" s="36"/>
      <c r="J51" s="37"/>
      <c r="K51" s="34"/>
      <c r="L51" s="34">
        <f t="shared" si="10"/>
        <v>0</v>
      </c>
      <c r="M51" s="2">
        <f t="shared" si="11"/>
        <v>0</v>
      </c>
      <c r="N51" s="2"/>
      <c r="O51" s="2"/>
      <c r="P51" s="2"/>
      <c r="Q51" s="2">
        <f t="shared" si="12"/>
        <v>0</v>
      </c>
      <c r="R51" s="2">
        <f t="shared" si="13"/>
        <v>0</v>
      </c>
      <c r="S51" s="2">
        <f t="shared" si="14"/>
        <v>0</v>
      </c>
      <c r="T51" s="2">
        <f t="shared" si="15"/>
        <v>0</v>
      </c>
      <c r="U51" s="2">
        <f t="shared" si="16"/>
        <v>0</v>
      </c>
      <c r="V51" s="2">
        <f t="shared" si="17"/>
        <v>0</v>
      </c>
      <c r="W51" s="34">
        <f t="shared" si="18"/>
        <v>0</v>
      </c>
      <c r="X51" s="7" t="s">
        <v>582</v>
      </c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  <c r="KP51" s="7"/>
      <c r="KQ51" s="7"/>
      <c r="KR51" s="7"/>
      <c r="KS51" s="7"/>
      <c r="KT51" s="7"/>
      <c r="KU51" s="7"/>
      <c r="KV51" s="7"/>
      <c r="KW51" s="7"/>
      <c r="KX51" s="7"/>
      <c r="KY51" s="7"/>
      <c r="KZ51" s="7"/>
      <c r="LA51" s="7"/>
      <c r="LB51" s="7"/>
      <c r="LC51" s="7"/>
      <c r="LD51" s="7"/>
      <c r="LE51" s="7"/>
      <c r="LF51" s="7"/>
      <c r="LG51" s="7"/>
      <c r="LH51" s="7"/>
      <c r="LI51" s="7"/>
      <c r="LJ51" s="7"/>
      <c r="LK51" s="7"/>
      <c r="LL51" s="7"/>
      <c r="LM51" s="7"/>
      <c r="LN51" s="7"/>
      <c r="LO51" s="7"/>
      <c r="LP51" s="7"/>
      <c r="LQ51" s="7"/>
      <c r="LR51" s="7"/>
      <c r="LS51" s="7"/>
      <c r="LT51" s="7"/>
      <c r="LU51" s="7"/>
      <c r="LV51" s="7"/>
      <c r="LW51" s="7"/>
      <c r="LX51" s="7"/>
      <c r="LY51" s="7"/>
      <c r="LZ51" s="7"/>
      <c r="MA51" s="7"/>
      <c r="MB51" s="7"/>
      <c r="MC51" s="7"/>
      <c r="MD51" s="7"/>
      <c r="ME51" s="7"/>
      <c r="MF51" s="7"/>
      <c r="MG51" s="7"/>
      <c r="MH51" s="7"/>
      <c r="MI51" s="7"/>
      <c r="MJ51" s="7"/>
      <c r="MK51" s="7"/>
      <c r="ML51" s="7"/>
      <c r="MM51" s="7"/>
      <c r="MN51" s="7"/>
      <c r="MO51" s="7"/>
      <c r="MP51" s="7"/>
      <c r="MQ51" s="7"/>
      <c r="MR51" s="7"/>
      <c r="MS51" s="7"/>
      <c r="MT51" s="7"/>
      <c r="MU51" s="7"/>
      <c r="MV51" s="7"/>
      <c r="MW51" s="7"/>
      <c r="MX51" s="7"/>
      <c r="MY51" s="7"/>
      <c r="MZ51" s="7"/>
      <c r="NA51" s="7"/>
      <c r="NB51" s="7"/>
      <c r="NC51" s="7"/>
      <c r="ND51" s="7"/>
      <c r="NE51" s="7"/>
      <c r="NF51" s="7"/>
      <c r="NG51" s="7"/>
      <c r="NH51" s="7"/>
      <c r="NI51" s="7"/>
      <c r="NJ51" s="7"/>
      <c r="NK51" s="7"/>
      <c r="NL51" s="7"/>
      <c r="NM51" s="7"/>
      <c r="NN51" s="7"/>
      <c r="NO51" s="7"/>
      <c r="NP51" s="7"/>
      <c r="NQ51" s="7"/>
      <c r="NR51" s="7"/>
      <c r="NS51" s="7"/>
      <c r="NT51" s="7"/>
      <c r="NU51" s="7"/>
      <c r="NV51" s="7"/>
      <c r="NW51" s="7"/>
      <c r="NX51" s="7"/>
      <c r="NY51" s="7"/>
      <c r="NZ51" s="7"/>
      <c r="OA51" s="7"/>
      <c r="OB51" s="7"/>
      <c r="OC51" s="7"/>
      <c r="OD51" s="7"/>
      <c r="OE51" s="7"/>
      <c r="OF51" s="7"/>
      <c r="OG51" s="7"/>
      <c r="OH51" s="7"/>
      <c r="OI51" s="7"/>
      <c r="OJ51" s="7"/>
      <c r="OK51" s="7"/>
      <c r="OL51" s="7"/>
      <c r="OM51" s="7"/>
      <c r="ON51" s="7"/>
      <c r="OO51" s="7"/>
      <c r="OP51" s="7"/>
      <c r="OQ51" s="7"/>
      <c r="OR51" s="7"/>
      <c r="OS51" s="7"/>
      <c r="OT51" s="7"/>
      <c r="OU51" s="7"/>
      <c r="OV51" s="7"/>
      <c r="OW51" s="7"/>
      <c r="OX51" s="7"/>
      <c r="OY51" s="7"/>
      <c r="OZ51" s="7"/>
      <c r="PA51" s="7"/>
      <c r="PB51" s="7"/>
      <c r="PC51" s="7"/>
      <c r="PD51" s="7"/>
      <c r="PE51" s="7"/>
      <c r="PF51" s="7"/>
      <c r="PG51" s="7"/>
      <c r="PH51" s="7"/>
      <c r="PI51" s="7"/>
      <c r="PJ51" s="7"/>
      <c r="PK51" s="7"/>
      <c r="PL51" s="7"/>
      <c r="PM51" s="7"/>
      <c r="PN51" s="7"/>
      <c r="PO51" s="7"/>
      <c r="PP51" s="7"/>
      <c r="PQ51" s="7"/>
      <c r="PR51" s="7"/>
      <c r="PS51" s="7"/>
      <c r="PT51" s="7"/>
      <c r="PU51" s="7"/>
      <c r="PV51" s="7"/>
      <c r="PW51" s="7"/>
      <c r="PX51" s="7"/>
      <c r="PY51" s="7"/>
      <c r="PZ51" s="7"/>
      <c r="QA51" s="7"/>
      <c r="QB51" s="7"/>
      <c r="QC51" s="7"/>
      <c r="QD51" s="7"/>
      <c r="QE51" s="7"/>
      <c r="QF51" s="7"/>
      <c r="QG51" s="7"/>
      <c r="QH51" s="7"/>
      <c r="QI51" s="7"/>
      <c r="QJ51" s="7"/>
      <c r="QK51" s="7"/>
      <c r="QL51" s="7"/>
      <c r="QM51" s="7"/>
      <c r="QN51" s="7"/>
      <c r="QO51" s="7"/>
      <c r="QP51" s="7"/>
      <c r="QQ51" s="7"/>
      <c r="QR51" s="7"/>
      <c r="QS51" s="7"/>
      <c r="QT51" s="7"/>
      <c r="QU51" s="7"/>
      <c r="QV51" s="7"/>
      <c r="QW51" s="7"/>
      <c r="QX51" s="7"/>
      <c r="QY51" s="7"/>
      <c r="QZ51" s="7"/>
      <c r="RA51" s="7"/>
      <c r="RB51" s="7"/>
      <c r="RC51" s="7"/>
      <c r="RD51" s="7"/>
      <c r="RE51" s="7"/>
      <c r="RF51" s="7"/>
      <c r="RG51" s="7"/>
      <c r="RH51" s="7"/>
      <c r="RI51" s="7"/>
      <c r="RJ51" s="7"/>
      <c r="RK51" s="7"/>
      <c r="RL51" s="7"/>
      <c r="RM51" s="7"/>
      <c r="RN51" s="7"/>
      <c r="RO51" s="7"/>
      <c r="RP51" s="7"/>
      <c r="RQ51" s="7"/>
      <c r="RR51" s="7"/>
      <c r="RS51" s="7"/>
      <c r="RT51" s="7"/>
      <c r="RU51" s="7"/>
      <c r="RV51" s="7"/>
      <c r="RW51" s="7"/>
      <c r="RX51" s="7"/>
      <c r="RY51" s="7"/>
      <c r="RZ51" s="7"/>
      <c r="SA51" s="7"/>
      <c r="SB51" s="7"/>
      <c r="SC51" s="7"/>
      <c r="SD51" s="7"/>
      <c r="SE51" s="7"/>
      <c r="SF51" s="7"/>
      <c r="SG51" s="7"/>
      <c r="SH51" s="7"/>
      <c r="SI51" s="7"/>
      <c r="SJ51" s="7"/>
      <c r="SK51" s="7"/>
      <c r="SL51" s="7"/>
      <c r="SM51" s="7"/>
      <c r="SN51" s="7"/>
      <c r="SO51" s="7"/>
      <c r="SP51" s="7"/>
      <c r="SQ51" s="7"/>
      <c r="SR51" s="7"/>
      <c r="SS51" s="7"/>
      <c r="ST51" s="7"/>
      <c r="SU51" s="7"/>
      <c r="SV51" s="7"/>
      <c r="SW51" s="7"/>
      <c r="SX51" s="7"/>
      <c r="SY51" s="7"/>
      <c r="SZ51" s="7"/>
      <c r="TA51" s="7"/>
      <c r="TB51" s="7"/>
      <c r="TC51" s="7"/>
      <c r="TD51" s="7"/>
      <c r="TE51" s="7"/>
      <c r="TF51" s="7"/>
      <c r="TG51" s="7"/>
      <c r="TH51" s="7"/>
      <c r="TI51" s="7"/>
      <c r="TJ51" s="7"/>
      <c r="TK51" s="7"/>
      <c r="TL51" s="7"/>
      <c r="TM51" s="7"/>
      <c r="TN51" s="7"/>
      <c r="TO51" s="7"/>
      <c r="TP51" s="7"/>
      <c r="TQ51" s="7"/>
      <c r="TR51" s="7"/>
      <c r="TS51" s="7"/>
      <c r="TT51" s="7"/>
      <c r="TU51" s="7"/>
      <c r="TV51" s="7"/>
      <c r="TW51" s="7"/>
      <c r="TX51" s="7"/>
      <c r="TY51" s="7"/>
      <c r="TZ51" s="7"/>
      <c r="UA51" s="7"/>
      <c r="UB51" s="7"/>
      <c r="UC51" s="7"/>
      <c r="UD51" s="7"/>
      <c r="UE51" s="7"/>
      <c r="UF51" s="7"/>
      <c r="UG51" s="7"/>
      <c r="UH51" s="7"/>
      <c r="UI51" s="7"/>
      <c r="UJ51" s="7"/>
      <c r="UK51" s="7"/>
      <c r="UL51" s="7"/>
      <c r="UM51" s="7"/>
      <c r="UN51" s="7"/>
      <c r="UO51" s="7"/>
      <c r="UP51" s="7"/>
      <c r="UQ51" s="7"/>
      <c r="UR51" s="7"/>
      <c r="US51" s="7"/>
      <c r="UT51" s="7"/>
      <c r="UU51" s="7"/>
      <c r="UV51" s="7"/>
      <c r="UW51" s="7"/>
      <c r="UX51" s="7"/>
      <c r="UY51" s="7"/>
      <c r="UZ51" s="7"/>
      <c r="VA51" s="7"/>
      <c r="VB51" s="7"/>
      <c r="VC51" s="7"/>
      <c r="VD51" s="7"/>
      <c r="VE51" s="7"/>
      <c r="VF51" s="7"/>
      <c r="VG51" s="7"/>
      <c r="VH51" s="7"/>
      <c r="VI51" s="7"/>
      <c r="VJ51" s="7"/>
      <c r="VK51" s="7"/>
      <c r="VL51" s="7"/>
      <c r="VM51" s="7"/>
      <c r="VN51" s="7"/>
      <c r="VO51" s="7"/>
      <c r="VP51" s="7"/>
      <c r="VQ51" s="7"/>
      <c r="VR51" s="7"/>
      <c r="VS51" s="7"/>
      <c r="VT51" s="7"/>
      <c r="VU51" s="7"/>
      <c r="VV51" s="7"/>
      <c r="VW51" s="7"/>
      <c r="VX51" s="7"/>
      <c r="VY51" s="7"/>
      <c r="VZ51" s="7"/>
      <c r="WA51" s="7"/>
      <c r="WB51" s="7"/>
      <c r="WC51" s="7"/>
      <c r="WD51" s="7"/>
      <c r="WE51" s="7"/>
      <c r="WF51" s="7"/>
      <c r="WG51" s="7"/>
      <c r="WH51" s="7"/>
      <c r="WI51" s="7"/>
      <c r="WJ51" s="7"/>
      <c r="WK51" s="7"/>
      <c r="WL51" s="7"/>
      <c r="WM51" s="7"/>
      <c r="WN51" s="7"/>
      <c r="WO51" s="7"/>
      <c r="WP51" s="7"/>
      <c r="WQ51" s="7"/>
      <c r="WR51" s="7"/>
      <c r="WS51" s="7"/>
      <c r="WT51" s="7"/>
      <c r="WU51" s="7"/>
      <c r="WV51" s="7"/>
      <c r="WW51" s="7"/>
      <c r="WX51" s="7"/>
      <c r="WY51" s="7"/>
      <c r="WZ51" s="7"/>
      <c r="XA51" s="7"/>
      <c r="XB51" s="7"/>
      <c r="XC51" s="7"/>
      <c r="XD51" s="7"/>
      <c r="XE51" s="7"/>
      <c r="XF51" s="7"/>
      <c r="XG51" s="7"/>
      <c r="XH51" s="7"/>
      <c r="XI51" s="7"/>
      <c r="XJ51" s="7"/>
      <c r="XK51" s="7"/>
      <c r="XL51" s="7"/>
      <c r="XM51" s="7"/>
      <c r="XN51" s="7"/>
      <c r="XO51" s="7"/>
      <c r="XP51" s="7"/>
      <c r="XQ51" s="7"/>
      <c r="XR51" s="7"/>
      <c r="XS51" s="7"/>
      <c r="XT51" s="7"/>
      <c r="XU51" s="7"/>
      <c r="XV51" s="7"/>
      <c r="XW51" s="7"/>
      <c r="XX51" s="7"/>
      <c r="XY51" s="7"/>
      <c r="XZ51" s="7"/>
      <c r="YA51" s="7"/>
      <c r="YB51" s="7"/>
      <c r="YC51" s="7"/>
      <c r="YD51" s="7"/>
      <c r="YE51" s="7"/>
      <c r="YF51" s="7"/>
      <c r="YG51" s="7"/>
      <c r="YH51" s="7"/>
      <c r="YI51" s="7"/>
      <c r="YJ51" s="7"/>
      <c r="YK51" s="7"/>
      <c r="YL51" s="7"/>
      <c r="YM51" s="7"/>
      <c r="YN51" s="7"/>
      <c r="YO51" s="7"/>
      <c r="YP51" s="7"/>
      <c r="YQ51" s="7"/>
      <c r="YR51" s="7"/>
      <c r="YS51" s="7"/>
      <c r="YT51" s="7"/>
      <c r="YU51" s="7"/>
      <c r="YV51" s="7"/>
      <c r="YW51" s="7"/>
      <c r="YX51" s="7"/>
      <c r="YY51" s="7"/>
      <c r="YZ51" s="7"/>
      <c r="ZA51" s="7"/>
      <c r="ZB51" s="7"/>
      <c r="ZC51" s="7"/>
      <c r="ZD51" s="7"/>
      <c r="ZE51" s="7"/>
      <c r="ZF51" s="7"/>
      <c r="ZG51" s="7"/>
      <c r="ZH51" s="7"/>
      <c r="ZI51" s="7"/>
      <c r="ZJ51" s="7"/>
      <c r="ZK51" s="7"/>
      <c r="ZL51" s="7"/>
      <c r="ZM51" s="7"/>
      <c r="ZN51" s="7"/>
      <c r="ZO51" s="7"/>
      <c r="ZP51" s="7"/>
      <c r="ZQ51" s="7"/>
      <c r="ZR51" s="7"/>
      <c r="ZS51" s="7"/>
      <c r="ZT51" s="7"/>
      <c r="ZU51" s="7"/>
      <c r="ZV51" s="7"/>
      <c r="ZW51" s="7"/>
      <c r="ZX51" s="7"/>
      <c r="ZY51" s="7"/>
      <c r="ZZ51" s="7"/>
      <c r="AAA51" s="7"/>
      <c r="AAB51" s="7"/>
      <c r="AAC51" s="7"/>
      <c r="AAD51" s="7"/>
      <c r="AAE51" s="7"/>
      <c r="AAF51" s="7"/>
      <c r="AAG51" s="7"/>
      <c r="AAH51" s="7"/>
      <c r="AAI51" s="7"/>
      <c r="AAJ51" s="7"/>
      <c r="AAK51" s="7"/>
      <c r="AAL51" s="7"/>
      <c r="AAM51" s="7"/>
      <c r="AAN51" s="7"/>
      <c r="AAO51" s="7"/>
      <c r="AAP51" s="7"/>
      <c r="AAQ51" s="7"/>
      <c r="AAR51" s="7"/>
      <c r="AAS51" s="7"/>
      <c r="AAT51" s="7"/>
      <c r="AAU51" s="7"/>
      <c r="AAV51" s="7"/>
      <c r="AAW51" s="7"/>
      <c r="AAX51" s="7"/>
      <c r="AAY51" s="7"/>
      <c r="AAZ51" s="7"/>
      <c r="ABA51" s="7"/>
      <c r="ABB51" s="7"/>
      <c r="ABC51" s="7"/>
      <c r="ABD51" s="7"/>
      <c r="ABE51" s="7"/>
      <c r="ABF51" s="7"/>
      <c r="ABG51" s="7"/>
      <c r="ABH51" s="7"/>
      <c r="ABI51" s="7"/>
      <c r="ABJ51" s="7"/>
      <c r="ABK51" s="7"/>
      <c r="ABL51" s="7"/>
      <c r="ABM51" s="7"/>
      <c r="ABN51" s="7"/>
      <c r="ABO51" s="7"/>
      <c r="ABP51" s="7"/>
      <c r="ABQ51" s="7"/>
      <c r="ABR51" s="7"/>
      <c r="ABS51" s="7"/>
      <c r="ABT51" s="7"/>
      <c r="ABU51" s="7"/>
      <c r="ABV51" s="7"/>
      <c r="ABW51" s="7"/>
      <c r="ABX51" s="7"/>
      <c r="ABY51" s="7"/>
      <c r="ABZ51" s="7"/>
      <c r="ACA51" s="7"/>
      <c r="ACB51" s="7"/>
      <c r="ACC51" s="7"/>
      <c r="ACD51" s="7"/>
      <c r="ACE51" s="7"/>
      <c r="ACF51" s="7"/>
      <c r="ACG51" s="7"/>
      <c r="ACH51" s="7"/>
      <c r="ACI51" s="7"/>
      <c r="ACJ51" s="7"/>
      <c r="ACK51" s="7"/>
      <c r="ACL51" s="7"/>
      <c r="ACM51" s="7"/>
      <c r="ACN51" s="7"/>
      <c r="ACO51" s="7"/>
      <c r="ACP51" s="7"/>
      <c r="ACQ51" s="7"/>
      <c r="ACR51" s="7"/>
      <c r="ACS51" s="7"/>
      <c r="ACT51" s="7"/>
      <c r="ACU51" s="7"/>
      <c r="ACV51" s="7"/>
      <c r="ACW51" s="7"/>
      <c r="ACX51" s="7"/>
      <c r="ACY51" s="7"/>
      <c r="ACZ51" s="7"/>
      <c r="ADA51" s="7"/>
      <c r="ADB51" s="7"/>
      <c r="ADC51" s="7"/>
      <c r="ADD51" s="7"/>
      <c r="ADE51" s="7"/>
      <c r="ADF51" s="7"/>
      <c r="ADG51" s="7"/>
      <c r="ADH51" s="7"/>
      <c r="ADI51" s="7"/>
      <c r="ADJ51" s="7"/>
      <c r="ADK51" s="7"/>
      <c r="ADL51" s="7"/>
      <c r="ADM51" s="7"/>
      <c r="ADN51" s="7"/>
      <c r="ADO51" s="7"/>
      <c r="ADP51" s="7"/>
      <c r="ADQ51" s="7"/>
      <c r="ADR51" s="7"/>
      <c r="ADS51" s="7"/>
      <c r="ADT51" s="7"/>
      <c r="ADU51" s="7"/>
      <c r="ADV51" s="7"/>
      <c r="ADW51" s="7"/>
      <c r="ADX51" s="7"/>
      <c r="ADY51" s="7"/>
      <c r="ADZ51" s="7"/>
      <c r="AEA51" s="7"/>
      <c r="AEB51" s="7"/>
      <c r="AEC51" s="7"/>
      <c r="AED51" s="7"/>
      <c r="AEE51" s="7"/>
      <c r="AEF51" s="7"/>
      <c r="AEG51" s="7"/>
      <c r="AEH51" s="7"/>
      <c r="AEI51" s="7"/>
      <c r="AEJ51" s="7"/>
      <c r="AEK51" s="7"/>
      <c r="AEL51" s="7"/>
      <c r="AEM51" s="7"/>
      <c r="AEN51" s="7"/>
      <c r="AEO51" s="7"/>
      <c r="AEP51" s="7"/>
      <c r="AEQ51" s="7"/>
      <c r="AER51" s="7"/>
      <c r="AES51" s="7"/>
      <c r="AET51" s="7"/>
      <c r="AEU51" s="7"/>
      <c r="AEV51" s="7"/>
      <c r="AEW51" s="7"/>
      <c r="AEX51" s="7"/>
      <c r="AEY51" s="7"/>
      <c r="AEZ51" s="7"/>
      <c r="AFA51" s="7"/>
      <c r="AFB51" s="7"/>
      <c r="AFC51" s="7"/>
      <c r="AFD51" s="7"/>
      <c r="AFE51" s="7"/>
      <c r="AFF51" s="7"/>
      <c r="AFG51" s="7"/>
      <c r="AFH51" s="7"/>
      <c r="AFI51" s="7"/>
      <c r="AFJ51" s="7"/>
      <c r="AFK51" s="7"/>
      <c r="AFL51" s="7"/>
      <c r="AFM51" s="7"/>
      <c r="AFN51" s="7"/>
      <c r="AFO51" s="7"/>
      <c r="AFP51" s="7"/>
      <c r="AFQ51" s="7"/>
      <c r="AFR51" s="7"/>
      <c r="AFS51" s="7"/>
      <c r="AFT51" s="7"/>
      <c r="AFU51" s="7"/>
      <c r="AFV51" s="7"/>
      <c r="AFW51" s="7"/>
      <c r="AFX51" s="7"/>
      <c r="AFY51" s="7"/>
      <c r="AFZ51" s="7"/>
      <c r="AGA51" s="7"/>
      <c r="AGB51" s="7"/>
      <c r="AGC51" s="7"/>
      <c r="AGD51" s="7"/>
      <c r="AGE51" s="7"/>
      <c r="AGF51" s="7"/>
      <c r="AGG51" s="7"/>
      <c r="AGH51" s="7"/>
      <c r="AGI51" s="7"/>
      <c r="AGJ51" s="7"/>
      <c r="AGK51" s="7"/>
      <c r="AGL51" s="7"/>
      <c r="AGM51" s="7"/>
      <c r="AGN51" s="7"/>
      <c r="AGO51" s="7"/>
      <c r="AGP51" s="7"/>
      <c r="AGQ51" s="7"/>
      <c r="AGR51" s="7"/>
      <c r="AGS51" s="7"/>
      <c r="AGT51" s="7"/>
      <c r="AGU51" s="7"/>
      <c r="AGV51" s="7"/>
      <c r="AGW51" s="7"/>
      <c r="AGX51" s="7"/>
      <c r="AGY51" s="7"/>
      <c r="AGZ51" s="7"/>
      <c r="AHA51" s="7"/>
      <c r="AHB51" s="7"/>
      <c r="AHC51" s="7"/>
      <c r="AHD51" s="7"/>
      <c r="AHE51" s="7"/>
      <c r="AHF51" s="7"/>
      <c r="AHG51" s="7"/>
      <c r="AHH51" s="7"/>
      <c r="AHI51" s="7"/>
      <c r="AHJ51" s="7"/>
      <c r="AHK51" s="7"/>
      <c r="AHL51" s="7"/>
      <c r="AHM51" s="7"/>
      <c r="AHN51" s="7"/>
      <c r="AHO51" s="7"/>
      <c r="AHP51" s="7"/>
      <c r="AHQ51" s="7"/>
      <c r="AHR51" s="7"/>
      <c r="AHS51" s="7"/>
      <c r="AHT51" s="7"/>
      <c r="AHU51" s="7"/>
      <c r="AHV51" s="7"/>
      <c r="AHW51" s="7"/>
      <c r="AHX51" s="7"/>
      <c r="AHY51" s="7"/>
      <c r="AHZ51" s="7"/>
      <c r="AIA51" s="7"/>
      <c r="AIB51" s="7"/>
      <c r="AIC51" s="7"/>
      <c r="AID51" s="7"/>
      <c r="AIE51" s="7"/>
      <c r="AIF51" s="7"/>
      <c r="AIG51" s="7"/>
      <c r="AIH51" s="7"/>
      <c r="AII51" s="7"/>
      <c r="AIJ51" s="7"/>
      <c r="AIK51" s="7"/>
      <c r="AIL51" s="7"/>
      <c r="AIM51" s="7"/>
      <c r="AIN51" s="7"/>
      <c r="AIO51" s="7"/>
      <c r="AIP51" s="7"/>
      <c r="AIQ51" s="7"/>
      <c r="AIR51" s="7"/>
      <c r="AIS51" s="7"/>
      <c r="AIT51" s="7"/>
      <c r="AIU51" s="7"/>
      <c r="AIV51" s="7"/>
      <c r="AIW51" s="7"/>
      <c r="AIX51" s="7"/>
      <c r="AIY51" s="7"/>
      <c r="AIZ51" s="7"/>
      <c r="AJA51" s="7"/>
      <c r="AJB51" s="7"/>
      <c r="AJC51" s="7"/>
      <c r="AJD51" s="7"/>
      <c r="AJE51" s="7"/>
      <c r="AJF51" s="7"/>
      <c r="AJG51" s="7"/>
      <c r="AJH51" s="7"/>
      <c r="AJI51" s="7"/>
      <c r="AJJ51" s="7"/>
      <c r="AJK51" s="7"/>
      <c r="AJL51" s="7"/>
      <c r="AJM51" s="7"/>
      <c r="AJN51" s="7"/>
      <c r="AJO51" s="7"/>
      <c r="AJP51" s="7"/>
      <c r="AJQ51" s="7"/>
      <c r="AJR51" s="7"/>
      <c r="AJS51" s="7"/>
      <c r="AJT51" s="7"/>
      <c r="AJU51" s="7"/>
      <c r="AJV51" s="7"/>
      <c r="AJW51" s="7"/>
      <c r="AJX51" s="7"/>
      <c r="AJY51" s="7"/>
      <c r="AJZ51" s="7"/>
      <c r="AKA51" s="7"/>
      <c r="AKB51" s="7"/>
      <c r="AKC51" s="7"/>
      <c r="AKD51" s="7"/>
      <c r="AKE51" s="7"/>
      <c r="AKF51" s="7"/>
      <c r="AKG51" s="7"/>
      <c r="AKH51" s="7"/>
      <c r="AKI51" s="7"/>
      <c r="AKJ51" s="7"/>
      <c r="AKK51" s="7"/>
      <c r="AKL51" s="7"/>
      <c r="AKM51" s="7"/>
      <c r="AKN51" s="7"/>
      <c r="AKO51" s="7"/>
      <c r="AKP51" s="7"/>
      <c r="AKQ51" s="7"/>
      <c r="AKR51" s="7"/>
      <c r="AKS51" s="7"/>
      <c r="AKT51" s="7"/>
      <c r="AKU51" s="7"/>
      <c r="AKV51" s="7"/>
      <c r="AKW51" s="7"/>
      <c r="AKX51" s="7"/>
      <c r="AKY51" s="7"/>
      <c r="AKZ51" s="7"/>
      <c r="ALA51" s="7"/>
      <c r="ALB51" s="7"/>
      <c r="ALC51" s="7"/>
      <c r="ALD51" s="7"/>
      <c r="ALE51" s="7"/>
      <c r="ALF51" s="7"/>
      <c r="ALG51" s="7"/>
      <c r="ALH51" s="7"/>
      <c r="ALI51" s="7"/>
      <c r="ALJ51" s="7"/>
      <c r="ALK51" s="7"/>
      <c r="ALL51" s="7"/>
      <c r="ALM51" s="7"/>
      <c r="ALN51" s="7"/>
      <c r="ALO51" s="7"/>
      <c r="ALP51" s="7"/>
      <c r="ALQ51" s="7"/>
      <c r="ALR51" s="7"/>
      <c r="ALS51" s="7"/>
      <c r="ALT51" s="7"/>
      <c r="ALU51" s="7"/>
      <c r="ALV51" s="7"/>
      <c r="ALW51" s="7"/>
      <c r="ALX51" s="7"/>
      <c r="ALY51" s="7"/>
      <c r="ALZ51" s="7"/>
      <c r="AMA51" s="7"/>
      <c r="AMB51" s="7"/>
      <c r="AMC51" s="7"/>
      <c r="AMD51" s="7"/>
      <c r="AME51" s="7"/>
      <c r="AMF51" s="7"/>
      <c r="AMG51" s="7"/>
      <c r="AMH51" s="7"/>
      <c r="AMI51" s="7"/>
      <c r="AMJ51" s="7"/>
      <c r="AMK51" s="7"/>
      <c r="AML51" s="7"/>
      <c r="AMM51" s="7"/>
      <c r="AMN51" s="7"/>
      <c r="AMO51" s="7"/>
      <c r="AMP51" s="7"/>
      <c r="AMQ51" s="7"/>
      <c r="AMR51" s="7"/>
      <c r="AMS51" s="7"/>
      <c r="AMT51" s="7"/>
      <c r="AMU51" s="7"/>
      <c r="AMV51" s="7"/>
      <c r="AMW51" s="7"/>
      <c r="AMX51" s="7"/>
      <c r="AMY51" s="7"/>
      <c r="AMZ51" s="7"/>
      <c r="ANA51" s="7"/>
      <c r="ANB51" s="7"/>
      <c r="ANC51" s="7"/>
      <c r="AND51" s="7"/>
      <c r="ANE51" s="7"/>
      <c r="ANF51" s="7"/>
      <c r="ANG51" s="7"/>
      <c r="ANH51" s="7"/>
      <c r="ANI51" s="7"/>
      <c r="ANJ51" s="7"/>
      <c r="ANK51" s="7"/>
      <c r="ANL51" s="7"/>
      <c r="ANM51" s="7"/>
      <c r="ANN51" s="7"/>
      <c r="ANO51" s="7"/>
      <c r="ANP51" s="7"/>
      <c r="ANQ51" s="7"/>
      <c r="ANR51" s="7"/>
      <c r="ANS51" s="7"/>
      <c r="ANT51" s="7"/>
      <c r="ANU51" s="7"/>
      <c r="ANV51" s="7"/>
      <c r="ANW51" s="7"/>
      <c r="ANX51" s="7"/>
      <c r="ANY51" s="7"/>
      <c r="ANZ51" s="7"/>
      <c r="AOA51" s="7"/>
      <c r="AOB51" s="7"/>
      <c r="AOC51" s="7"/>
      <c r="AOD51" s="7"/>
      <c r="AOE51" s="7"/>
      <c r="AOF51" s="7"/>
      <c r="AOG51" s="7"/>
      <c r="AOH51" s="7"/>
      <c r="AOI51" s="7"/>
      <c r="AOJ51" s="7"/>
      <c r="AOK51" s="7"/>
      <c r="AOL51" s="7"/>
      <c r="AOM51" s="7"/>
      <c r="AON51" s="7"/>
      <c r="AOO51" s="7"/>
      <c r="AOP51" s="7"/>
      <c r="AOQ51" s="7"/>
      <c r="AOR51" s="7"/>
      <c r="AOS51" s="7"/>
      <c r="AOT51" s="7"/>
      <c r="AOU51" s="7"/>
      <c r="AOV51" s="7"/>
      <c r="AOW51" s="7"/>
      <c r="AOX51" s="7"/>
      <c r="AOY51" s="7"/>
      <c r="AOZ51" s="7"/>
      <c r="APA51" s="7"/>
      <c r="APB51" s="7"/>
      <c r="APC51" s="7"/>
      <c r="APD51" s="7"/>
      <c r="APE51" s="7"/>
      <c r="APF51" s="7"/>
      <c r="APG51" s="7"/>
      <c r="APH51" s="7"/>
      <c r="API51" s="7"/>
      <c r="APJ51" s="7"/>
      <c r="APK51" s="7"/>
      <c r="APL51" s="7"/>
      <c r="APM51" s="7"/>
      <c r="APN51" s="7"/>
      <c r="APO51" s="7"/>
      <c r="APP51" s="7"/>
      <c r="APQ51" s="7"/>
      <c r="APR51" s="7"/>
      <c r="APS51" s="7"/>
      <c r="APT51" s="7"/>
      <c r="APU51" s="7"/>
      <c r="APV51" s="7"/>
      <c r="APW51" s="7"/>
      <c r="APX51" s="7"/>
      <c r="APY51" s="7"/>
      <c r="APZ51" s="7"/>
      <c r="AQA51" s="7"/>
      <c r="AQB51" s="7"/>
      <c r="AQC51" s="7"/>
      <c r="AQD51" s="7"/>
      <c r="AQE51" s="7"/>
      <c r="AQF51" s="7"/>
      <c r="AQG51" s="7"/>
      <c r="AQH51" s="7"/>
      <c r="AQI51" s="7"/>
      <c r="AQJ51" s="7"/>
      <c r="AQK51" s="7"/>
      <c r="AQL51" s="7"/>
      <c r="AQM51" s="7"/>
      <c r="AQN51" s="7"/>
      <c r="AQO51" s="7"/>
      <c r="AQP51" s="7"/>
      <c r="AQQ51" s="7"/>
      <c r="AQR51" s="7"/>
      <c r="AQS51" s="7"/>
      <c r="AQT51" s="7"/>
      <c r="AQU51" s="7"/>
      <c r="AQV51" s="7"/>
      <c r="AQW51" s="7"/>
      <c r="AQX51" s="7"/>
      <c r="AQY51" s="7"/>
      <c r="AQZ51" s="7"/>
      <c r="ARA51" s="7"/>
      <c r="ARB51" s="7"/>
      <c r="ARC51" s="7"/>
      <c r="ARD51" s="7"/>
      <c r="ARE51" s="7"/>
      <c r="ARF51" s="7"/>
      <c r="ARG51" s="7"/>
      <c r="ARH51" s="7"/>
      <c r="ARI51" s="7"/>
      <c r="ARJ51" s="7"/>
      <c r="ARK51" s="7"/>
      <c r="ARL51" s="7"/>
      <c r="ARM51" s="7"/>
      <c r="ARN51" s="7"/>
      <c r="ARO51" s="7"/>
      <c r="ARP51" s="7"/>
      <c r="ARQ51" s="7"/>
      <c r="ARR51" s="7"/>
      <c r="ARS51" s="7"/>
      <c r="ART51" s="7"/>
      <c r="ARU51" s="7"/>
      <c r="ARV51" s="7"/>
      <c r="ARW51" s="7"/>
      <c r="ARX51" s="7"/>
      <c r="ARY51" s="7"/>
      <c r="ARZ51" s="7"/>
      <c r="ASA51" s="7"/>
      <c r="ASB51" s="7"/>
      <c r="ASC51" s="7"/>
      <c r="ASD51" s="7"/>
      <c r="ASE51" s="7"/>
      <c r="ASF51" s="7"/>
      <c r="ASG51" s="7"/>
      <c r="ASH51" s="7"/>
      <c r="ASI51" s="7"/>
      <c r="ASJ51" s="7"/>
      <c r="ASK51" s="7"/>
      <c r="ASL51" s="7"/>
      <c r="ASM51" s="7"/>
      <c r="ASN51" s="7"/>
      <c r="ASO51" s="7"/>
      <c r="ASP51" s="7"/>
      <c r="ASQ51" s="7"/>
      <c r="ASR51" s="7"/>
      <c r="ASS51" s="7"/>
      <c r="AST51" s="7"/>
      <c r="ASU51" s="7"/>
      <c r="ASV51" s="7"/>
      <c r="ASW51" s="7"/>
      <c r="ASX51" s="7"/>
      <c r="ASY51" s="7"/>
      <c r="ASZ51" s="7"/>
      <c r="ATA51" s="7"/>
      <c r="ATB51" s="7"/>
      <c r="ATC51" s="7"/>
      <c r="ATD51" s="7"/>
      <c r="ATE51" s="7"/>
      <c r="ATF51" s="7"/>
      <c r="ATG51" s="7"/>
      <c r="ATH51" s="7"/>
      <c r="ATI51" s="7"/>
      <c r="ATJ51" s="7"/>
      <c r="ATK51" s="7"/>
      <c r="ATL51" s="7"/>
      <c r="ATM51" s="7"/>
      <c r="ATN51" s="7"/>
      <c r="ATO51" s="7"/>
      <c r="ATP51" s="7"/>
      <c r="ATQ51" s="7"/>
      <c r="ATR51" s="7"/>
      <c r="ATS51" s="7"/>
      <c r="ATT51" s="7"/>
      <c r="ATU51" s="7"/>
      <c r="ATV51" s="7"/>
      <c r="ATW51" s="7"/>
      <c r="ATX51" s="7"/>
      <c r="ATY51" s="7"/>
      <c r="ATZ51" s="7"/>
      <c r="AUA51" s="7"/>
      <c r="AUB51" s="7"/>
      <c r="AUC51" s="7"/>
      <c r="AUD51" s="7"/>
      <c r="AUE51" s="7"/>
      <c r="AUF51" s="7"/>
      <c r="AUG51" s="7"/>
      <c r="AUH51" s="7"/>
      <c r="AUI51" s="7"/>
      <c r="AUJ51" s="7"/>
      <c r="AUK51" s="7"/>
      <c r="AUL51" s="7"/>
      <c r="AUM51" s="7"/>
      <c r="AUN51" s="7"/>
      <c r="AUO51" s="7"/>
      <c r="AUP51" s="7"/>
      <c r="AUQ51" s="7"/>
      <c r="AUR51" s="7"/>
      <c r="AUS51" s="7"/>
      <c r="AUT51" s="7"/>
      <c r="AUU51" s="7"/>
      <c r="AUV51" s="7"/>
      <c r="AUW51" s="7"/>
      <c r="AUX51" s="7"/>
      <c r="AUY51" s="7"/>
      <c r="AUZ51" s="7"/>
      <c r="AVA51" s="7"/>
      <c r="AVB51" s="7"/>
      <c r="AVC51" s="7"/>
      <c r="AVD51" s="7"/>
      <c r="AVE51" s="7"/>
      <c r="AVF51" s="7"/>
      <c r="AVG51" s="7"/>
      <c r="AVH51" s="7"/>
      <c r="AVI51" s="7"/>
      <c r="AVJ51" s="7"/>
      <c r="AVK51" s="7"/>
      <c r="AVL51" s="7"/>
      <c r="AVM51" s="7"/>
      <c r="AVN51" s="7"/>
      <c r="AVO51" s="7"/>
      <c r="AVP51" s="7"/>
      <c r="AVQ51" s="7"/>
      <c r="AVR51" s="7"/>
      <c r="AVS51" s="7"/>
      <c r="AVT51" s="7"/>
      <c r="AVU51" s="7"/>
      <c r="AVV51" s="7"/>
      <c r="AVW51" s="7"/>
      <c r="AVX51" s="7"/>
      <c r="AVY51" s="7"/>
      <c r="AVZ51" s="7"/>
      <c r="AWA51" s="7"/>
      <c r="AWB51" s="7"/>
      <c r="AWC51" s="7"/>
      <c r="AWD51" s="7"/>
      <c r="AWE51" s="7"/>
      <c r="AWF51" s="7"/>
      <c r="AWG51" s="7"/>
      <c r="AWH51" s="7"/>
      <c r="AWI51" s="7"/>
      <c r="AWJ51" s="7"/>
      <c r="AWK51" s="7"/>
      <c r="AWL51" s="7"/>
      <c r="AWM51" s="7"/>
      <c r="AWN51" s="7"/>
      <c r="AWO51" s="7"/>
      <c r="AWP51" s="7"/>
      <c r="AWQ51" s="7"/>
      <c r="AWR51" s="7"/>
      <c r="AWS51" s="7"/>
      <c r="AWT51" s="7"/>
      <c r="AWU51" s="7"/>
      <c r="AWV51" s="7"/>
      <c r="AWW51" s="7"/>
      <c r="AWX51" s="7"/>
      <c r="AWY51" s="7"/>
      <c r="AWZ51" s="7"/>
      <c r="AXA51" s="7"/>
      <c r="AXB51" s="7"/>
      <c r="AXC51" s="7"/>
      <c r="AXD51" s="7"/>
      <c r="AXE51" s="7"/>
      <c r="AXF51" s="7"/>
      <c r="AXG51" s="7"/>
      <c r="AXH51" s="7"/>
      <c r="AXI51" s="7"/>
      <c r="AXJ51" s="7"/>
      <c r="AXK51" s="7"/>
      <c r="AXL51" s="7"/>
      <c r="AXM51" s="7"/>
      <c r="AXN51" s="7"/>
      <c r="AXO51" s="7"/>
      <c r="AXP51" s="7"/>
      <c r="AXQ51" s="7"/>
      <c r="AXR51" s="7"/>
      <c r="AXS51" s="7"/>
      <c r="AXT51" s="7"/>
      <c r="AXU51" s="7"/>
      <c r="AXV51" s="7"/>
      <c r="AXW51" s="7"/>
      <c r="AXX51" s="7"/>
      <c r="AXY51" s="7"/>
      <c r="AXZ51" s="7"/>
      <c r="AYA51" s="7"/>
      <c r="AYB51" s="7"/>
      <c r="AYC51" s="7"/>
      <c r="AYD51" s="7"/>
      <c r="AYE51" s="7"/>
      <c r="AYF51" s="7"/>
      <c r="AYG51" s="7"/>
      <c r="AYH51" s="7"/>
      <c r="AYI51" s="7"/>
      <c r="AYJ51" s="7"/>
      <c r="AYK51" s="7"/>
      <c r="AYL51" s="7"/>
      <c r="AYM51" s="7"/>
      <c r="AYN51" s="7"/>
      <c r="AYO51" s="7"/>
      <c r="AYP51" s="7"/>
      <c r="AYQ51" s="7"/>
      <c r="AYR51" s="7"/>
      <c r="AYS51" s="7"/>
      <c r="AYT51" s="7"/>
      <c r="AYU51" s="7"/>
      <c r="AYV51" s="7"/>
      <c r="AYW51" s="7"/>
      <c r="AYX51" s="7"/>
      <c r="AYY51" s="7"/>
      <c r="AYZ51" s="7"/>
      <c r="AZA51" s="7"/>
      <c r="AZB51" s="7"/>
      <c r="AZC51" s="7"/>
      <c r="AZD51" s="7"/>
      <c r="AZE51" s="7"/>
      <c r="AZF51" s="7"/>
      <c r="AZG51" s="7"/>
      <c r="AZH51" s="7"/>
      <c r="AZI51" s="7"/>
      <c r="AZJ51" s="7"/>
      <c r="AZK51" s="7"/>
      <c r="AZL51" s="7"/>
      <c r="AZM51" s="7"/>
      <c r="AZN51" s="7"/>
      <c r="AZO51" s="7"/>
      <c r="AZP51" s="7"/>
      <c r="AZQ51" s="7"/>
      <c r="AZR51" s="7"/>
      <c r="AZS51" s="7"/>
      <c r="AZT51" s="7"/>
      <c r="AZU51" s="7"/>
      <c r="AZV51" s="7"/>
      <c r="AZW51" s="7"/>
      <c r="AZX51" s="7"/>
      <c r="AZY51" s="7"/>
      <c r="AZZ51" s="7"/>
      <c r="BAA51" s="7"/>
      <c r="BAB51" s="7"/>
      <c r="BAC51" s="7"/>
      <c r="BAD51" s="7"/>
      <c r="BAE51" s="7"/>
      <c r="BAF51" s="7"/>
      <c r="BAG51" s="7"/>
      <c r="BAH51" s="7"/>
      <c r="BAI51" s="7"/>
      <c r="BAJ51" s="7"/>
      <c r="BAK51" s="7"/>
      <c r="BAL51" s="7"/>
      <c r="BAM51" s="7"/>
      <c r="BAN51" s="7"/>
      <c r="BAO51" s="7"/>
      <c r="BAP51" s="7"/>
      <c r="BAQ51" s="7"/>
      <c r="BAR51" s="7"/>
      <c r="BAS51" s="7"/>
      <c r="BAT51" s="7"/>
      <c r="BAU51" s="7"/>
      <c r="BAV51" s="7"/>
      <c r="BAW51" s="7"/>
      <c r="BAX51" s="7"/>
      <c r="BAY51" s="7"/>
      <c r="BAZ51" s="7"/>
      <c r="BBA51" s="7"/>
      <c r="BBB51" s="7"/>
      <c r="BBC51" s="7"/>
      <c r="BBD51" s="7"/>
      <c r="BBE51" s="7"/>
      <c r="BBF51" s="7"/>
      <c r="BBG51" s="7"/>
      <c r="BBH51" s="7"/>
      <c r="BBI51" s="7"/>
      <c r="BBJ51" s="7"/>
      <c r="BBK51" s="7"/>
      <c r="BBL51" s="7"/>
      <c r="BBM51" s="7"/>
      <c r="BBN51" s="7"/>
      <c r="BBO51" s="7"/>
      <c r="BBP51" s="7"/>
      <c r="BBQ51" s="7"/>
      <c r="BBR51" s="7"/>
      <c r="BBS51" s="7"/>
      <c r="BBT51" s="7"/>
      <c r="BBU51" s="7"/>
      <c r="BBV51" s="7"/>
      <c r="BBW51" s="7"/>
      <c r="BBX51" s="7"/>
      <c r="BBY51" s="7"/>
      <c r="BBZ51" s="7"/>
      <c r="BCA51" s="7"/>
      <c r="BCB51" s="7"/>
      <c r="BCC51" s="7"/>
      <c r="BCD51" s="7"/>
      <c r="BCE51" s="7"/>
      <c r="BCF51" s="7"/>
      <c r="BCG51" s="7"/>
      <c r="BCH51" s="7"/>
      <c r="BCI51" s="7"/>
      <c r="BCJ51" s="7"/>
      <c r="BCK51" s="7"/>
      <c r="BCL51" s="7"/>
      <c r="BCM51" s="7"/>
      <c r="BCN51" s="7"/>
      <c r="BCO51" s="7"/>
      <c r="BCP51" s="7"/>
      <c r="BCQ51" s="7"/>
      <c r="BCR51" s="7"/>
      <c r="BCS51" s="7"/>
      <c r="BCT51" s="7"/>
      <c r="BCU51" s="7"/>
      <c r="BCV51" s="7"/>
      <c r="BCW51" s="7"/>
      <c r="BCX51" s="7"/>
      <c r="BCY51" s="7"/>
      <c r="BCZ51" s="7"/>
      <c r="BDA51" s="7"/>
      <c r="BDB51" s="7"/>
      <c r="BDC51" s="7"/>
      <c r="BDD51" s="7"/>
      <c r="BDE51" s="7"/>
      <c r="BDF51" s="7"/>
      <c r="BDG51" s="7"/>
      <c r="BDH51" s="7"/>
      <c r="BDI51" s="7"/>
      <c r="BDJ51" s="7"/>
      <c r="BDK51" s="7"/>
      <c r="BDL51" s="7"/>
      <c r="BDM51" s="7"/>
      <c r="BDN51" s="7"/>
      <c r="BDO51" s="7"/>
      <c r="BDP51" s="7"/>
      <c r="BDQ51" s="7"/>
      <c r="BDR51" s="7"/>
      <c r="BDS51" s="7"/>
      <c r="BDT51" s="7"/>
      <c r="BDU51" s="7"/>
      <c r="BDV51" s="7"/>
      <c r="BDW51" s="7"/>
      <c r="BDX51" s="7"/>
      <c r="BDY51" s="7"/>
      <c r="BDZ51" s="7"/>
      <c r="BEA51" s="7"/>
      <c r="BEB51" s="7"/>
      <c r="BEC51" s="7"/>
      <c r="BED51" s="7"/>
      <c r="BEE51" s="7"/>
      <c r="BEF51" s="7"/>
      <c r="BEG51" s="7"/>
      <c r="BEH51" s="7"/>
      <c r="BEI51" s="7"/>
      <c r="BEJ51" s="7"/>
      <c r="BEK51" s="7"/>
      <c r="BEL51" s="7"/>
      <c r="BEM51" s="7"/>
      <c r="BEN51" s="7"/>
      <c r="BEO51" s="7"/>
      <c r="BEP51" s="7"/>
      <c r="BEQ51" s="7"/>
      <c r="BER51" s="7"/>
      <c r="BES51" s="7"/>
      <c r="BET51" s="7"/>
      <c r="BEU51" s="7"/>
      <c r="BEV51" s="7"/>
      <c r="BEW51" s="7"/>
      <c r="BEX51" s="7"/>
      <c r="BEY51" s="7"/>
      <c r="BEZ51" s="7"/>
      <c r="BFA51" s="7"/>
      <c r="BFB51" s="7"/>
      <c r="BFC51" s="7"/>
      <c r="BFD51" s="7"/>
      <c r="BFE51" s="7"/>
      <c r="BFF51" s="7"/>
      <c r="BFG51" s="7"/>
      <c r="BFH51" s="7"/>
      <c r="BFI51" s="7"/>
      <c r="BFJ51" s="7"/>
      <c r="BFK51" s="7"/>
      <c r="BFL51" s="7"/>
      <c r="BFM51" s="7"/>
      <c r="BFN51" s="7"/>
      <c r="BFO51" s="7"/>
      <c r="BFP51" s="7"/>
      <c r="BFQ51" s="7"/>
      <c r="BFR51" s="7"/>
      <c r="BFS51" s="7"/>
      <c r="BFT51" s="7"/>
      <c r="BFU51" s="7"/>
      <c r="BFV51" s="7"/>
      <c r="BFW51" s="7"/>
      <c r="BFX51" s="7"/>
      <c r="BFY51" s="7"/>
      <c r="BFZ51" s="7"/>
      <c r="BGA51" s="7"/>
      <c r="BGB51" s="7"/>
      <c r="BGC51" s="7"/>
      <c r="BGD51" s="7"/>
      <c r="BGE51" s="7"/>
      <c r="BGF51" s="7"/>
      <c r="BGG51" s="7"/>
      <c r="BGH51" s="7"/>
      <c r="BGI51" s="7"/>
      <c r="BGJ51" s="7"/>
      <c r="BGK51" s="7"/>
      <c r="BGL51" s="7"/>
      <c r="BGM51" s="7"/>
      <c r="BGN51" s="7"/>
      <c r="BGO51" s="7"/>
      <c r="BGP51" s="7"/>
      <c r="BGQ51" s="7"/>
      <c r="BGR51" s="7"/>
      <c r="BGS51" s="7"/>
      <c r="BGT51" s="7"/>
      <c r="BGU51" s="7"/>
      <c r="BGV51" s="7"/>
      <c r="BGW51" s="7"/>
      <c r="BGX51" s="7"/>
      <c r="BGY51" s="7"/>
      <c r="BGZ51" s="7"/>
      <c r="BHA51" s="7"/>
      <c r="BHB51" s="7"/>
      <c r="BHC51" s="7"/>
      <c r="BHD51" s="7"/>
      <c r="BHE51" s="7"/>
      <c r="BHF51" s="7"/>
      <c r="BHG51" s="7"/>
      <c r="BHH51" s="7"/>
      <c r="BHI51" s="7"/>
      <c r="BHJ51" s="7"/>
      <c r="BHK51" s="7"/>
      <c r="BHL51" s="7"/>
      <c r="BHM51" s="7"/>
      <c r="BHN51" s="7"/>
      <c r="BHO51" s="7"/>
      <c r="BHP51" s="7"/>
      <c r="BHQ51" s="7"/>
      <c r="BHR51" s="7"/>
      <c r="BHS51" s="7"/>
      <c r="BHT51" s="7"/>
      <c r="BHU51" s="7"/>
      <c r="BHV51" s="7"/>
      <c r="BHW51" s="7"/>
      <c r="BHX51" s="7"/>
      <c r="BHY51" s="7"/>
      <c r="BHZ51" s="7"/>
      <c r="BIA51" s="7"/>
      <c r="BIB51" s="7"/>
      <c r="BIC51" s="7"/>
      <c r="BID51" s="7"/>
      <c r="BIE51" s="7"/>
      <c r="BIF51" s="7"/>
      <c r="BIG51" s="7"/>
      <c r="BIH51" s="7"/>
      <c r="BII51" s="7"/>
      <c r="BIJ51" s="7"/>
      <c r="BIK51" s="7"/>
      <c r="BIL51" s="7"/>
      <c r="BIM51" s="7"/>
      <c r="BIN51" s="7"/>
      <c r="BIO51" s="7"/>
      <c r="BIP51" s="7"/>
      <c r="BIQ51" s="7"/>
      <c r="BIR51" s="7"/>
      <c r="BIS51" s="7"/>
      <c r="BIT51" s="7"/>
      <c r="BIU51" s="7"/>
      <c r="BIV51" s="7"/>
      <c r="BIW51" s="7"/>
      <c r="BIX51" s="7"/>
      <c r="BIY51" s="7"/>
      <c r="BIZ51" s="7"/>
      <c r="BJA51" s="7"/>
      <c r="BJB51" s="7"/>
      <c r="BJC51" s="7"/>
      <c r="BJD51" s="7"/>
      <c r="BJE51" s="7"/>
      <c r="BJF51" s="7"/>
      <c r="BJG51" s="7"/>
      <c r="BJH51" s="7"/>
      <c r="BJI51" s="7"/>
      <c r="BJJ51" s="7"/>
      <c r="BJK51" s="7"/>
      <c r="BJL51" s="7"/>
      <c r="BJM51" s="7"/>
      <c r="BJN51" s="7"/>
      <c r="BJO51" s="7"/>
      <c r="BJP51" s="7"/>
      <c r="BJQ51" s="7"/>
      <c r="BJR51" s="7"/>
      <c r="BJS51" s="7"/>
      <c r="BJT51" s="7"/>
      <c r="BJU51" s="7"/>
      <c r="BJV51" s="7"/>
      <c r="BJW51" s="7"/>
      <c r="BJX51" s="7"/>
      <c r="BJY51" s="7"/>
      <c r="BJZ51" s="7"/>
      <c r="BKA51" s="7"/>
      <c r="BKB51" s="7"/>
      <c r="BKC51" s="7"/>
      <c r="BKD51" s="7"/>
      <c r="BKE51" s="7"/>
      <c r="BKF51" s="7"/>
      <c r="BKG51" s="7"/>
      <c r="BKH51" s="7"/>
      <c r="BKI51" s="7"/>
      <c r="BKJ51" s="7"/>
      <c r="BKK51" s="7"/>
      <c r="BKL51" s="7"/>
      <c r="BKM51" s="7"/>
      <c r="BKN51" s="7"/>
      <c r="BKO51" s="7"/>
      <c r="BKP51" s="7"/>
      <c r="BKQ51" s="7"/>
      <c r="BKR51" s="7"/>
      <c r="BKS51" s="7"/>
      <c r="BKT51" s="7"/>
      <c r="BKU51" s="7"/>
      <c r="BKV51" s="7"/>
      <c r="BKW51" s="7"/>
      <c r="BKX51" s="7"/>
      <c r="BKY51" s="7"/>
      <c r="BKZ51" s="7"/>
      <c r="BLA51" s="7"/>
      <c r="BLB51" s="7"/>
      <c r="BLC51" s="7"/>
      <c r="BLD51" s="7"/>
      <c r="BLE51" s="7"/>
      <c r="BLF51" s="7"/>
      <c r="BLG51" s="7"/>
      <c r="BLH51" s="7"/>
      <c r="BLI51" s="7"/>
      <c r="BLJ51" s="7"/>
      <c r="BLK51" s="7"/>
      <c r="BLL51" s="7"/>
      <c r="BLM51" s="7"/>
      <c r="BLN51" s="7"/>
      <c r="BLO51" s="7"/>
      <c r="BLP51" s="7"/>
      <c r="BLQ51" s="7"/>
      <c r="BLR51" s="7"/>
      <c r="BLS51" s="7"/>
      <c r="BLT51" s="7"/>
      <c r="BLU51" s="7"/>
      <c r="BLV51" s="7"/>
      <c r="BLW51" s="7"/>
      <c r="BLX51" s="7"/>
      <c r="BLY51" s="7"/>
      <c r="BLZ51" s="7"/>
      <c r="BMA51" s="7"/>
      <c r="BMB51" s="7"/>
      <c r="BMC51" s="7"/>
      <c r="BMD51" s="7"/>
      <c r="BME51" s="7"/>
      <c r="BMF51" s="7"/>
      <c r="BMG51" s="7"/>
      <c r="BMH51" s="7"/>
      <c r="BMI51" s="7"/>
      <c r="BMJ51" s="7"/>
      <c r="BMK51" s="7"/>
      <c r="BML51" s="7"/>
      <c r="BMM51" s="7"/>
      <c r="BMN51" s="7"/>
      <c r="BMO51" s="7"/>
      <c r="BMP51" s="7"/>
      <c r="BMQ51" s="7"/>
      <c r="BMR51" s="7"/>
      <c r="BMS51" s="7"/>
      <c r="BMT51" s="7"/>
      <c r="BMU51" s="7"/>
      <c r="BMV51" s="7"/>
      <c r="BMW51" s="7"/>
      <c r="BMX51" s="7"/>
      <c r="BMY51" s="7"/>
      <c r="BMZ51" s="7"/>
      <c r="BNA51" s="7"/>
      <c r="BNB51" s="7"/>
      <c r="BNC51" s="7"/>
      <c r="BND51" s="7"/>
      <c r="BNE51" s="7"/>
      <c r="BNF51" s="7"/>
      <c r="BNG51" s="7"/>
      <c r="BNH51" s="7"/>
      <c r="BNI51" s="7"/>
      <c r="BNJ51" s="7"/>
      <c r="BNK51" s="7"/>
      <c r="BNL51" s="7"/>
      <c r="BNM51" s="7"/>
      <c r="BNN51" s="7"/>
      <c r="BNO51" s="7"/>
      <c r="BNP51" s="7"/>
      <c r="BNQ51" s="7"/>
      <c r="BNR51" s="7"/>
      <c r="BNS51" s="7"/>
      <c r="BNT51" s="7"/>
      <c r="BNU51" s="7"/>
      <c r="BNV51" s="7"/>
      <c r="BNW51" s="7"/>
      <c r="BNX51" s="7"/>
      <c r="BNY51" s="7"/>
      <c r="BNZ51" s="7"/>
      <c r="BOA51" s="7"/>
      <c r="BOB51" s="7"/>
      <c r="BOC51" s="7"/>
      <c r="BOD51" s="7"/>
      <c r="BOE51" s="7"/>
      <c r="BOF51" s="7"/>
      <c r="BOG51" s="7"/>
      <c r="BOH51" s="7"/>
      <c r="BOI51" s="7"/>
      <c r="BOJ51" s="7"/>
      <c r="BOK51" s="7"/>
      <c r="BOL51" s="7"/>
      <c r="BOM51" s="7"/>
      <c r="BON51" s="7"/>
      <c r="BOO51" s="7"/>
      <c r="BOP51" s="7"/>
      <c r="BOQ51" s="7"/>
      <c r="BOR51" s="7"/>
      <c r="BOS51" s="7"/>
      <c r="BOT51" s="7"/>
      <c r="BOU51" s="7"/>
      <c r="BOV51" s="7"/>
      <c r="BOW51" s="7"/>
      <c r="BOX51" s="7"/>
      <c r="BOY51" s="7"/>
      <c r="BOZ51" s="7"/>
      <c r="BPA51" s="7"/>
      <c r="BPB51" s="7"/>
      <c r="BPC51" s="7"/>
      <c r="BPD51" s="7"/>
      <c r="BPE51" s="7"/>
      <c r="BPF51" s="7"/>
      <c r="BPG51" s="7"/>
      <c r="BPH51" s="7"/>
      <c r="BPI51" s="7"/>
      <c r="BPJ51" s="7"/>
      <c r="BPK51" s="7"/>
      <c r="BPL51" s="7"/>
      <c r="BPM51" s="7"/>
      <c r="BPN51" s="7"/>
      <c r="BPO51" s="7"/>
      <c r="BPP51" s="7"/>
      <c r="BPQ51" s="7"/>
      <c r="BPR51" s="7"/>
      <c r="BPS51" s="7"/>
      <c r="BPT51" s="7"/>
      <c r="BPU51" s="7"/>
      <c r="BPV51" s="7"/>
      <c r="BPW51" s="7"/>
      <c r="BPX51" s="7"/>
      <c r="BPY51" s="7"/>
      <c r="BPZ51" s="7"/>
      <c r="BQA51" s="7"/>
      <c r="BQB51" s="7"/>
      <c r="BQC51" s="7"/>
      <c r="BQD51" s="7"/>
      <c r="BQE51" s="7"/>
      <c r="BQF51" s="7"/>
      <c r="BQG51" s="7"/>
      <c r="BQH51" s="7"/>
      <c r="BQI51" s="7"/>
      <c r="BQJ51" s="7"/>
      <c r="BQK51" s="7"/>
      <c r="BQL51" s="7"/>
      <c r="BQM51" s="7"/>
      <c r="BQN51" s="7"/>
    </row>
    <row r="52" spans="1:1808">
      <c r="A52" s="12" t="s">
        <v>251</v>
      </c>
      <c r="B52" s="12" t="s">
        <v>24</v>
      </c>
      <c r="C52" s="12" t="s">
        <v>67</v>
      </c>
      <c r="D52" s="34"/>
      <c r="E52" s="34"/>
      <c r="F52" s="34"/>
      <c r="G52" s="36"/>
      <c r="H52" s="36"/>
      <c r="I52" s="36"/>
      <c r="J52" s="37"/>
      <c r="K52" s="34"/>
      <c r="L52" s="34">
        <f t="shared" si="10"/>
        <v>0</v>
      </c>
      <c r="M52" s="2">
        <f t="shared" si="11"/>
        <v>0</v>
      </c>
      <c r="N52" s="2"/>
      <c r="O52" s="2"/>
      <c r="P52" s="2"/>
      <c r="Q52" s="2">
        <f t="shared" si="12"/>
        <v>0</v>
      </c>
      <c r="R52" s="2">
        <f t="shared" si="13"/>
        <v>0</v>
      </c>
      <c r="S52" s="2">
        <f t="shared" si="14"/>
        <v>0</v>
      </c>
      <c r="T52" s="2">
        <f t="shared" si="15"/>
        <v>0</v>
      </c>
      <c r="U52" s="2">
        <f t="shared" si="16"/>
        <v>0</v>
      </c>
      <c r="V52" s="2">
        <f t="shared" si="17"/>
        <v>0</v>
      </c>
      <c r="W52" s="34">
        <f t="shared" si="18"/>
        <v>0</v>
      </c>
      <c r="X52" s="7" t="s">
        <v>582</v>
      </c>
    </row>
    <row r="53" spans="1:1808">
      <c r="A53" s="12" t="s">
        <v>242</v>
      </c>
      <c r="B53" s="12" t="s">
        <v>55</v>
      </c>
      <c r="C53" s="12" t="s">
        <v>6</v>
      </c>
      <c r="D53" s="34"/>
      <c r="E53" s="34"/>
      <c r="F53" s="34"/>
      <c r="G53" s="36"/>
      <c r="H53" s="36"/>
      <c r="I53" s="36"/>
      <c r="J53" s="37"/>
      <c r="K53" s="34"/>
      <c r="L53" s="34">
        <f t="shared" si="10"/>
        <v>0</v>
      </c>
      <c r="M53" s="2">
        <f t="shared" si="11"/>
        <v>0</v>
      </c>
      <c r="N53" s="2"/>
      <c r="O53" s="2"/>
      <c r="P53" s="2"/>
      <c r="Q53" s="2">
        <f t="shared" si="12"/>
        <v>0</v>
      </c>
      <c r="R53" s="2">
        <f t="shared" si="13"/>
        <v>0</v>
      </c>
      <c r="S53" s="2">
        <f t="shared" si="14"/>
        <v>0</v>
      </c>
      <c r="T53" s="2">
        <f t="shared" si="15"/>
        <v>0</v>
      </c>
      <c r="U53" s="2">
        <f t="shared" si="16"/>
        <v>0</v>
      </c>
      <c r="V53" s="2">
        <f t="shared" si="17"/>
        <v>0</v>
      </c>
      <c r="W53" s="34">
        <f t="shared" si="18"/>
        <v>0</v>
      </c>
      <c r="X53" s="7" t="s">
        <v>582</v>
      </c>
    </row>
    <row r="54" spans="1:1808">
      <c r="A54" s="12" t="s">
        <v>209</v>
      </c>
      <c r="B54" s="12" t="s">
        <v>31</v>
      </c>
      <c r="C54" s="12" t="s">
        <v>70</v>
      </c>
      <c r="D54" s="34"/>
      <c r="E54" s="34"/>
      <c r="F54" s="34"/>
      <c r="G54" s="36"/>
      <c r="H54" s="36"/>
      <c r="I54" s="36"/>
      <c r="J54" s="37"/>
      <c r="K54" s="34"/>
      <c r="L54" s="34">
        <f t="shared" si="10"/>
        <v>0</v>
      </c>
      <c r="M54" s="2">
        <f t="shared" si="11"/>
        <v>0</v>
      </c>
      <c r="N54" s="2"/>
      <c r="O54" s="2"/>
      <c r="P54" s="2"/>
      <c r="Q54" s="2">
        <f t="shared" si="12"/>
        <v>0</v>
      </c>
      <c r="R54" s="2">
        <f t="shared" si="13"/>
        <v>0</v>
      </c>
      <c r="S54" s="2">
        <f t="shared" si="14"/>
        <v>0</v>
      </c>
      <c r="T54" s="2">
        <f t="shared" si="15"/>
        <v>0</v>
      </c>
      <c r="U54" s="2">
        <f t="shared" si="16"/>
        <v>0</v>
      </c>
      <c r="V54" s="2">
        <f t="shared" si="17"/>
        <v>0</v>
      </c>
      <c r="W54" s="34">
        <f t="shared" si="18"/>
        <v>0</v>
      </c>
      <c r="X54" s="7" t="s">
        <v>582</v>
      </c>
    </row>
    <row r="56" spans="1:1808">
      <c r="A56" s="20" t="s">
        <v>527</v>
      </c>
      <c r="B56" s="20"/>
      <c r="C56" s="20"/>
      <c r="D56" s="34">
        <v>94</v>
      </c>
      <c r="E56" s="34">
        <v>55</v>
      </c>
      <c r="F56" s="34"/>
      <c r="G56" s="36"/>
      <c r="H56" s="36"/>
      <c r="I56" s="36"/>
      <c r="J56" s="37"/>
      <c r="K56" s="34">
        <v>90</v>
      </c>
      <c r="L56" s="34">
        <f t="shared" ref="L56:L68" si="19">SUM(D56:F56,J56:K56)</f>
        <v>239</v>
      </c>
      <c r="M56" s="2">
        <f t="shared" ref="M56:M68" si="20">COUNT(D56:F56,J56:K56)</f>
        <v>3</v>
      </c>
      <c r="N56" s="2"/>
      <c r="O56" s="2"/>
      <c r="P56" s="2"/>
      <c r="Q56" s="2">
        <f>IF(D56&gt;46,1,0)</f>
        <v>1</v>
      </c>
      <c r="R56" s="2">
        <f t="shared" ref="R56:R68" si="21">IF(E56&gt;40,1,0)</f>
        <v>1</v>
      </c>
      <c r="S56" s="2">
        <f t="shared" ref="S56:S68" si="22">IF(F56&gt;45,1,0)</f>
        <v>0</v>
      </c>
      <c r="T56" s="2">
        <f t="shared" ref="T56:T68" si="23">IF(J56&gt;=50,1,0)</f>
        <v>0</v>
      </c>
      <c r="U56" s="2">
        <f t="shared" ref="U56:U68" si="24">IF(K56&gt;=50,1,0)</f>
        <v>1</v>
      </c>
      <c r="V56" s="2">
        <f t="shared" ref="V56:V68" si="25">SUM(Q56:U56)</f>
        <v>3</v>
      </c>
      <c r="W56" s="34">
        <f t="shared" ref="W56:W68" si="26">L56</f>
        <v>239</v>
      </c>
      <c r="X56" s="52" t="s">
        <v>576</v>
      </c>
    </row>
    <row r="57" spans="1:1808">
      <c r="A57" s="5" t="s">
        <v>496</v>
      </c>
      <c r="B57" s="1"/>
      <c r="C57" s="1"/>
      <c r="D57" s="34">
        <v>87</v>
      </c>
      <c r="E57" s="34">
        <v>26</v>
      </c>
      <c r="F57" s="34">
        <v>64</v>
      </c>
      <c r="G57" s="36"/>
      <c r="H57" s="36"/>
      <c r="I57" s="36"/>
      <c r="J57" s="37"/>
      <c r="K57" s="34"/>
      <c r="L57" s="34">
        <f t="shared" si="19"/>
        <v>177</v>
      </c>
      <c r="M57" s="2">
        <f t="shared" si="20"/>
        <v>3</v>
      </c>
      <c r="N57" s="2"/>
      <c r="O57" s="2"/>
      <c r="P57" s="2"/>
      <c r="Q57" s="2">
        <f t="shared" ref="Q57:Q68" si="27">IF(D57&gt;46,1,0)</f>
        <v>1</v>
      </c>
      <c r="R57" s="2">
        <f t="shared" si="21"/>
        <v>0</v>
      </c>
      <c r="S57" s="2">
        <f t="shared" si="22"/>
        <v>1</v>
      </c>
      <c r="T57" s="2">
        <f t="shared" si="23"/>
        <v>0</v>
      </c>
      <c r="U57" s="2">
        <f t="shared" si="24"/>
        <v>0</v>
      </c>
      <c r="V57" s="2">
        <f t="shared" si="25"/>
        <v>2</v>
      </c>
      <c r="W57" s="34">
        <f t="shared" si="26"/>
        <v>177</v>
      </c>
      <c r="X57" s="24" t="s">
        <v>577</v>
      </c>
    </row>
    <row r="58" spans="1:1808">
      <c r="A58" s="5" t="s">
        <v>488</v>
      </c>
      <c r="B58" s="1"/>
      <c r="C58" s="1"/>
      <c r="D58" s="34">
        <v>77</v>
      </c>
      <c r="E58" s="34">
        <v>34.183673469387756</v>
      </c>
      <c r="F58" s="34"/>
      <c r="G58" s="36"/>
      <c r="H58" s="36"/>
      <c r="I58" s="36"/>
      <c r="J58" s="37"/>
      <c r="K58" s="34"/>
      <c r="L58" s="34">
        <f t="shared" si="19"/>
        <v>111.18367346938776</v>
      </c>
      <c r="M58" s="2">
        <f t="shared" si="20"/>
        <v>2</v>
      </c>
      <c r="N58" s="2"/>
      <c r="O58" s="2"/>
      <c r="P58" s="2"/>
      <c r="Q58" s="2">
        <f t="shared" si="27"/>
        <v>1</v>
      </c>
      <c r="R58" s="2">
        <f t="shared" si="21"/>
        <v>0</v>
      </c>
      <c r="S58" s="2">
        <f t="shared" si="22"/>
        <v>0</v>
      </c>
      <c r="T58" s="2">
        <f t="shared" si="23"/>
        <v>0</v>
      </c>
      <c r="U58" s="2">
        <f t="shared" si="24"/>
        <v>0</v>
      </c>
      <c r="V58" s="2">
        <f t="shared" si="25"/>
        <v>1</v>
      </c>
      <c r="W58" s="34">
        <f t="shared" si="26"/>
        <v>111.18367346938776</v>
      </c>
      <c r="X58" s="2" t="s">
        <v>578</v>
      </c>
    </row>
    <row r="59" spans="1:1808">
      <c r="A59" s="1" t="s">
        <v>494</v>
      </c>
      <c r="B59" s="1"/>
      <c r="C59" s="1"/>
      <c r="D59" s="34">
        <v>96</v>
      </c>
      <c r="E59" s="34"/>
      <c r="F59" s="34"/>
      <c r="G59" s="36"/>
      <c r="H59" s="36"/>
      <c r="I59" s="36"/>
      <c r="J59" s="37"/>
      <c r="K59" s="34"/>
      <c r="L59" s="34">
        <f t="shared" si="19"/>
        <v>96</v>
      </c>
      <c r="M59" s="2">
        <f t="shared" si="20"/>
        <v>1</v>
      </c>
      <c r="N59" s="2"/>
      <c r="O59" s="2"/>
      <c r="P59" s="2"/>
      <c r="Q59" s="2">
        <f t="shared" si="27"/>
        <v>1</v>
      </c>
      <c r="R59" s="2">
        <f t="shared" si="21"/>
        <v>0</v>
      </c>
      <c r="S59" s="2">
        <f t="shared" si="22"/>
        <v>0</v>
      </c>
      <c r="T59" s="2">
        <f t="shared" si="23"/>
        <v>0</v>
      </c>
      <c r="U59" s="2">
        <f t="shared" si="24"/>
        <v>0</v>
      </c>
      <c r="V59" s="2">
        <f t="shared" si="25"/>
        <v>1</v>
      </c>
      <c r="W59" s="34">
        <f t="shared" si="26"/>
        <v>96</v>
      </c>
      <c r="X59" s="51" t="s">
        <v>579</v>
      </c>
    </row>
    <row r="60" spans="1:1808">
      <c r="A60" s="5" t="s">
        <v>493</v>
      </c>
      <c r="B60" s="1"/>
      <c r="C60" s="1"/>
      <c r="D60" s="34">
        <v>66</v>
      </c>
      <c r="E60" s="34"/>
      <c r="F60" s="34">
        <v>25</v>
      </c>
      <c r="G60" s="36"/>
      <c r="H60" s="36"/>
      <c r="I60" s="36"/>
      <c r="J60" s="37"/>
      <c r="K60" s="34"/>
      <c r="L60" s="34">
        <f t="shared" si="19"/>
        <v>91</v>
      </c>
      <c r="M60" s="2">
        <f t="shared" si="20"/>
        <v>2</v>
      </c>
      <c r="N60" s="2"/>
      <c r="O60" s="2"/>
      <c r="P60" s="2"/>
      <c r="Q60" s="2">
        <f t="shared" si="27"/>
        <v>1</v>
      </c>
      <c r="R60" s="2">
        <f t="shared" si="21"/>
        <v>0</v>
      </c>
      <c r="S60" s="2">
        <f t="shared" si="22"/>
        <v>0</v>
      </c>
      <c r="T60" s="2">
        <f t="shared" si="23"/>
        <v>0</v>
      </c>
      <c r="U60" s="2">
        <f t="shared" si="24"/>
        <v>0</v>
      </c>
      <c r="V60" s="2">
        <f t="shared" si="25"/>
        <v>1</v>
      </c>
      <c r="W60" s="34">
        <f t="shared" si="26"/>
        <v>91</v>
      </c>
      <c r="X60" s="2" t="s">
        <v>578</v>
      </c>
    </row>
    <row r="61" spans="1:1808">
      <c r="A61" s="1" t="s">
        <v>492</v>
      </c>
      <c r="B61" s="1"/>
      <c r="C61" s="1"/>
      <c r="D61" s="34">
        <v>83</v>
      </c>
      <c r="E61" s="34"/>
      <c r="F61" s="34"/>
      <c r="G61" s="36"/>
      <c r="H61" s="36"/>
      <c r="I61" s="36"/>
      <c r="J61" s="37"/>
      <c r="K61" s="34"/>
      <c r="L61" s="34">
        <f t="shared" si="19"/>
        <v>83</v>
      </c>
      <c r="M61" s="2">
        <f t="shared" si="20"/>
        <v>1</v>
      </c>
      <c r="N61" s="2"/>
      <c r="O61" s="2"/>
      <c r="P61" s="2"/>
      <c r="Q61" s="2">
        <f t="shared" si="27"/>
        <v>1</v>
      </c>
      <c r="R61" s="2">
        <f t="shared" si="21"/>
        <v>0</v>
      </c>
      <c r="S61" s="2">
        <f t="shared" si="22"/>
        <v>0</v>
      </c>
      <c r="T61" s="2">
        <f t="shared" si="23"/>
        <v>0</v>
      </c>
      <c r="U61" s="2">
        <f t="shared" si="24"/>
        <v>0</v>
      </c>
      <c r="V61" s="2">
        <f t="shared" si="25"/>
        <v>1</v>
      </c>
      <c r="W61" s="34">
        <f t="shared" si="26"/>
        <v>83</v>
      </c>
      <c r="X61" s="2" t="s">
        <v>578</v>
      </c>
    </row>
    <row r="62" spans="1:1808">
      <c r="A62" s="20" t="s">
        <v>528</v>
      </c>
      <c r="B62" s="20"/>
      <c r="C62" s="20"/>
      <c r="D62" s="34"/>
      <c r="E62" s="34"/>
      <c r="F62" s="34"/>
      <c r="G62" s="36">
        <v>56</v>
      </c>
      <c r="H62" s="36"/>
      <c r="I62" s="36"/>
      <c r="J62" s="37">
        <f>MAX(G62:I62)</f>
        <v>56</v>
      </c>
      <c r="K62" s="34"/>
      <c r="L62" s="34">
        <f t="shared" si="19"/>
        <v>56</v>
      </c>
      <c r="M62" s="2">
        <f t="shared" si="20"/>
        <v>1</v>
      </c>
      <c r="N62" s="2"/>
      <c r="O62" s="2"/>
      <c r="P62" s="2"/>
      <c r="Q62" s="2">
        <f t="shared" si="27"/>
        <v>0</v>
      </c>
      <c r="R62" s="2">
        <f t="shared" si="21"/>
        <v>0</v>
      </c>
      <c r="S62" s="2">
        <f t="shared" si="22"/>
        <v>0</v>
      </c>
      <c r="T62" s="2">
        <f t="shared" si="23"/>
        <v>1</v>
      </c>
      <c r="U62" s="2">
        <f t="shared" si="24"/>
        <v>0</v>
      </c>
      <c r="V62" s="2">
        <f t="shared" si="25"/>
        <v>1</v>
      </c>
      <c r="W62" s="34">
        <f t="shared" si="26"/>
        <v>56</v>
      </c>
      <c r="X62" s="2" t="s">
        <v>578</v>
      </c>
    </row>
    <row r="63" spans="1:1808">
      <c r="A63" s="5" t="s">
        <v>491</v>
      </c>
      <c r="B63" s="1"/>
      <c r="C63" s="1"/>
      <c r="D63" s="34">
        <v>40</v>
      </c>
      <c r="E63" s="34">
        <v>5.1020408163265305</v>
      </c>
      <c r="F63" s="34"/>
      <c r="G63" s="36"/>
      <c r="H63" s="36"/>
      <c r="I63" s="36"/>
      <c r="J63" s="37"/>
      <c r="K63" s="34">
        <v>0</v>
      </c>
      <c r="L63" s="34">
        <f t="shared" si="19"/>
        <v>45.102040816326529</v>
      </c>
      <c r="M63" s="2">
        <f t="shared" si="20"/>
        <v>3</v>
      </c>
      <c r="N63" s="2"/>
      <c r="O63" s="2"/>
      <c r="P63" s="2"/>
      <c r="Q63" s="2">
        <f t="shared" si="27"/>
        <v>0</v>
      </c>
      <c r="R63" s="2">
        <f t="shared" si="21"/>
        <v>0</v>
      </c>
      <c r="S63" s="2">
        <f t="shared" si="22"/>
        <v>0</v>
      </c>
      <c r="T63" s="2">
        <f t="shared" si="23"/>
        <v>0</v>
      </c>
      <c r="U63" s="2">
        <f t="shared" si="24"/>
        <v>0</v>
      </c>
      <c r="V63" s="2">
        <f t="shared" si="25"/>
        <v>0</v>
      </c>
      <c r="W63" s="34">
        <f t="shared" si="26"/>
        <v>45.102040816326529</v>
      </c>
      <c r="X63" s="2" t="s">
        <v>578</v>
      </c>
    </row>
    <row r="64" spans="1:1808">
      <c r="A64" s="5" t="s">
        <v>495</v>
      </c>
      <c r="B64" s="1"/>
      <c r="C64" s="1"/>
      <c r="D64" s="34">
        <v>39</v>
      </c>
      <c r="E64" s="34"/>
      <c r="F64" s="34"/>
      <c r="G64" s="36"/>
      <c r="H64" s="36"/>
      <c r="I64" s="36"/>
      <c r="J64" s="37"/>
      <c r="K64" s="34"/>
      <c r="L64" s="34">
        <f t="shared" si="19"/>
        <v>39</v>
      </c>
      <c r="M64" s="2">
        <f t="shared" si="20"/>
        <v>1</v>
      </c>
      <c r="N64" s="2"/>
      <c r="O64" s="2"/>
      <c r="P64" s="2"/>
      <c r="Q64" s="2">
        <f t="shared" si="27"/>
        <v>0</v>
      </c>
      <c r="R64" s="2">
        <f t="shared" si="21"/>
        <v>0</v>
      </c>
      <c r="S64" s="2">
        <f t="shared" si="22"/>
        <v>0</v>
      </c>
      <c r="T64" s="2">
        <f t="shared" si="23"/>
        <v>0</v>
      </c>
      <c r="U64" s="2">
        <f t="shared" si="24"/>
        <v>0</v>
      </c>
      <c r="V64" s="2">
        <f t="shared" si="25"/>
        <v>0</v>
      </c>
      <c r="W64" s="34">
        <f t="shared" si="26"/>
        <v>39</v>
      </c>
      <c r="X64" s="2" t="s">
        <v>578</v>
      </c>
    </row>
    <row r="65" spans="1:24">
      <c r="A65" s="5" t="s">
        <v>490</v>
      </c>
      <c r="B65" s="1"/>
      <c r="C65" s="1"/>
      <c r="D65" s="42"/>
      <c r="E65" s="34">
        <v>36.224489795918366</v>
      </c>
      <c r="F65" s="34"/>
      <c r="G65" s="36"/>
      <c r="H65" s="36"/>
      <c r="I65" s="36"/>
      <c r="J65" s="37"/>
      <c r="K65" s="34"/>
      <c r="L65" s="34">
        <f t="shared" si="19"/>
        <v>36.224489795918366</v>
      </c>
      <c r="M65" s="2">
        <f t="shared" si="20"/>
        <v>1</v>
      </c>
      <c r="N65" s="2"/>
      <c r="O65" s="2"/>
      <c r="P65" s="2"/>
      <c r="Q65" s="2">
        <f t="shared" si="27"/>
        <v>0</v>
      </c>
      <c r="R65" s="2">
        <f t="shared" si="21"/>
        <v>0</v>
      </c>
      <c r="S65" s="2">
        <f t="shared" si="22"/>
        <v>0</v>
      </c>
      <c r="T65" s="2">
        <f t="shared" si="23"/>
        <v>0</v>
      </c>
      <c r="U65" s="2">
        <f t="shared" si="24"/>
        <v>0</v>
      </c>
      <c r="V65" s="2">
        <f t="shared" si="25"/>
        <v>0</v>
      </c>
      <c r="W65" s="34">
        <f t="shared" si="26"/>
        <v>36.224489795918366</v>
      </c>
      <c r="X65" s="51" t="s">
        <v>579</v>
      </c>
    </row>
    <row r="66" spans="1:24">
      <c r="A66" s="5" t="s">
        <v>563</v>
      </c>
      <c r="B66" s="1"/>
      <c r="C66" s="1"/>
      <c r="D66" s="5">
        <v>20</v>
      </c>
      <c r="E66" s="9"/>
      <c r="F66" s="2"/>
      <c r="G66" s="2"/>
      <c r="H66" s="2"/>
      <c r="I66" s="2"/>
      <c r="J66" s="37"/>
      <c r="K66" s="34"/>
      <c r="L66" s="34">
        <f t="shared" si="19"/>
        <v>20</v>
      </c>
      <c r="M66" s="2">
        <f t="shared" si="20"/>
        <v>1</v>
      </c>
      <c r="N66" s="2"/>
      <c r="O66" s="2"/>
      <c r="P66" s="2"/>
      <c r="Q66" s="2">
        <f t="shared" si="27"/>
        <v>0</v>
      </c>
      <c r="R66" s="2">
        <f t="shared" si="21"/>
        <v>0</v>
      </c>
      <c r="S66" s="2">
        <f t="shared" si="22"/>
        <v>0</v>
      </c>
      <c r="T66" s="2">
        <f t="shared" si="23"/>
        <v>0</v>
      </c>
      <c r="U66" s="2">
        <f t="shared" si="24"/>
        <v>0</v>
      </c>
      <c r="V66" s="2">
        <f t="shared" si="25"/>
        <v>0</v>
      </c>
      <c r="W66" s="34">
        <f t="shared" si="26"/>
        <v>20</v>
      </c>
      <c r="X66" s="51" t="s">
        <v>579</v>
      </c>
    </row>
    <row r="67" spans="1:24">
      <c r="A67" s="22" t="s">
        <v>489</v>
      </c>
      <c r="B67" s="1"/>
      <c r="C67" s="1"/>
      <c r="D67" s="40">
        <v>16</v>
      </c>
      <c r="E67" s="34"/>
      <c r="F67" s="34"/>
      <c r="G67" s="36"/>
      <c r="H67" s="36"/>
      <c r="I67" s="36"/>
      <c r="J67" s="37"/>
      <c r="K67" s="34"/>
      <c r="L67" s="34">
        <f t="shared" si="19"/>
        <v>16</v>
      </c>
      <c r="M67" s="2">
        <f t="shared" si="20"/>
        <v>1</v>
      </c>
      <c r="N67" s="2"/>
      <c r="O67" s="2"/>
      <c r="P67" s="2"/>
      <c r="Q67" s="2">
        <f t="shared" si="27"/>
        <v>0</v>
      </c>
      <c r="R67" s="2">
        <f t="shared" si="21"/>
        <v>0</v>
      </c>
      <c r="S67" s="2">
        <f t="shared" si="22"/>
        <v>0</v>
      </c>
      <c r="T67" s="2">
        <f t="shared" si="23"/>
        <v>0</v>
      </c>
      <c r="U67" s="2">
        <f t="shared" si="24"/>
        <v>0</v>
      </c>
      <c r="V67" s="2">
        <f t="shared" si="25"/>
        <v>0</v>
      </c>
      <c r="W67" s="34">
        <f t="shared" si="26"/>
        <v>16</v>
      </c>
      <c r="X67" s="2" t="s">
        <v>578</v>
      </c>
    </row>
    <row r="68" spans="1:24">
      <c r="A68" s="5" t="s">
        <v>562</v>
      </c>
      <c r="B68" s="1"/>
      <c r="C68" s="1"/>
      <c r="D68" s="1"/>
      <c r="E68" s="9"/>
      <c r="F68" s="2"/>
      <c r="G68" s="2"/>
      <c r="H68" s="2"/>
      <c r="I68" s="2"/>
      <c r="J68" s="37"/>
      <c r="K68" s="34"/>
      <c r="L68" s="34">
        <f t="shared" si="19"/>
        <v>0</v>
      </c>
      <c r="M68" s="2">
        <f t="shared" si="20"/>
        <v>0</v>
      </c>
      <c r="N68" s="2"/>
      <c r="O68" s="2"/>
      <c r="P68" s="2"/>
      <c r="Q68" s="2">
        <f t="shared" si="27"/>
        <v>0</v>
      </c>
      <c r="R68" s="2">
        <f t="shared" si="21"/>
        <v>0</v>
      </c>
      <c r="S68" s="2">
        <f t="shared" si="22"/>
        <v>0</v>
      </c>
      <c r="T68" s="2">
        <f t="shared" si="23"/>
        <v>0</v>
      </c>
      <c r="U68" s="2">
        <f t="shared" si="24"/>
        <v>0</v>
      </c>
      <c r="V68" s="2">
        <f t="shared" si="25"/>
        <v>0</v>
      </c>
      <c r="W68" s="34">
        <f t="shared" si="26"/>
        <v>0</v>
      </c>
      <c r="X68" s="2" t="s">
        <v>578</v>
      </c>
    </row>
    <row r="70" spans="1:24">
      <c r="Q70" s="7" t="s">
        <v>575</v>
      </c>
      <c r="R70" s="7" t="s">
        <v>570</v>
      </c>
      <c r="S70" s="7" t="s">
        <v>571</v>
      </c>
      <c r="T70" s="7" t="s">
        <v>572</v>
      </c>
      <c r="U70" s="7" t="s">
        <v>572</v>
      </c>
    </row>
  </sheetData>
  <sortState ref="A2:BQR55">
    <sortCondition descending="1" ref="V2:V55"/>
    <sortCondition descending="1" ref="W2:W55"/>
  </sortState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1"/>
  <sheetViews>
    <sheetView workbookViewId="0">
      <pane ySplit="1" topLeftCell="A59" activePane="bottomLeft" state="frozen"/>
      <selection pane="bottomLeft" activeCell="D1" sqref="D1:G1048576"/>
    </sheetView>
  </sheetViews>
  <sheetFormatPr defaultRowHeight="14.4"/>
  <cols>
    <col min="1" max="1" width="12.88671875" customWidth="1"/>
    <col min="2" max="2" width="13.33203125" style="7" customWidth="1"/>
    <col min="3" max="3" width="6.88671875" customWidth="1"/>
    <col min="4" max="10" width="5.109375" customWidth="1"/>
    <col min="11" max="11" width="6.6640625" customWidth="1"/>
    <col min="12" max="13" width="5.109375" customWidth="1"/>
    <col min="14" max="14" width="6.77734375" customWidth="1"/>
    <col min="15" max="18" width="5.109375" customWidth="1"/>
    <col min="19" max="19" width="7.109375" customWidth="1"/>
    <col min="20" max="24" width="5.109375" customWidth="1"/>
    <col min="27" max="27" width="25.88671875" customWidth="1"/>
  </cols>
  <sheetData>
    <row r="1" spans="1:27" ht="40.200000000000003">
      <c r="A1" s="6" t="s">
        <v>2</v>
      </c>
      <c r="B1" s="6" t="s">
        <v>3</v>
      </c>
      <c r="C1" s="6" t="s">
        <v>4</v>
      </c>
      <c r="D1" s="26" t="s">
        <v>534</v>
      </c>
      <c r="E1" s="29" t="s">
        <v>556</v>
      </c>
      <c r="F1" s="29" t="s">
        <v>558</v>
      </c>
      <c r="G1" s="27" t="s">
        <v>559</v>
      </c>
      <c r="H1" s="30" t="s">
        <v>555</v>
      </c>
      <c r="I1" s="29" t="s">
        <v>539</v>
      </c>
      <c r="J1" s="29" t="s">
        <v>540</v>
      </c>
      <c r="K1" s="29" t="s">
        <v>541</v>
      </c>
      <c r="L1" s="27" t="s">
        <v>542</v>
      </c>
      <c r="M1" s="30" t="s">
        <v>543</v>
      </c>
      <c r="N1" s="31" t="s">
        <v>544</v>
      </c>
      <c r="O1" s="32" t="s">
        <v>545</v>
      </c>
      <c r="P1" s="32"/>
      <c r="Q1" s="32" t="s">
        <v>546</v>
      </c>
      <c r="R1" s="32" t="s">
        <v>547</v>
      </c>
      <c r="S1" s="33" t="s">
        <v>560</v>
      </c>
      <c r="T1" s="33" t="s">
        <v>548</v>
      </c>
      <c r="U1" s="33" t="s">
        <v>549</v>
      </c>
      <c r="V1" s="33" t="s">
        <v>550</v>
      </c>
      <c r="W1" s="33" t="s">
        <v>551</v>
      </c>
      <c r="X1" s="33" t="s">
        <v>552</v>
      </c>
      <c r="Y1" s="31" t="s">
        <v>553</v>
      </c>
      <c r="Z1" s="33" t="s">
        <v>554</v>
      </c>
    </row>
    <row r="2" spans="1:27" s="7" customFormat="1">
      <c r="A2" s="12" t="s">
        <v>256</v>
      </c>
      <c r="B2" s="12" t="s">
        <v>15</v>
      </c>
      <c r="C2" s="12" t="s">
        <v>257</v>
      </c>
      <c r="D2" s="34">
        <v>89</v>
      </c>
      <c r="E2" s="36"/>
      <c r="F2" s="36">
        <v>69.599999999999994</v>
      </c>
      <c r="G2" s="37">
        <f>MAX(E2:F2)</f>
        <v>69.599999999999994</v>
      </c>
      <c r="H2" s="34">
        <v>60</v>
      </c>
      <c r="I2" s="36"/>
      <c r="J2" s="36">
        <v>96</v>
      </c>
      <c r="K2" s="36"/>
      <c r="L2" s="37">
        <f t="shared" ref="L2:L9" si="0">MAX(I2:K2)</f>
        <v>96</v>
      </c>
      <c r="M2" s="34">
        <v>96.666666666666671</v>
      </c>
      <c r="N2" s="34">
        <f t="shared" ref="N2:N33" si="1">SUM(D2,G2:H2,L2:M2)</f>
        <v>411.26666666666671</v>
      </c>
      <c r="O2" s="2">
        <f t="shared" ref="O2:O33" si="2">COUNT(D2,G2:H2,L2:M2)</f>
        <v>5</v>
      </c>
      <c r="P2" s="2"/>
      <c r="Q2" s="2"/>
      <c r="R2" s="2"/>
      <c r="S2" s="2"/>
      <c r="T2" s="2">
        <f t="shared" ref="T2:T33" si="3">IF(D2&gt;46,1,0)</f>
        <v>1</v>
      </c>
      <c r="U2" s="2">
        <f t="shared" ref="U2:U33" si="4">IF(G2&gt;=50,1,0)</f>
        <v>1</v>
      </c>
      <c r="V2" s="2">
        <f t="shared" ref="V2:V37" si="5">IF(H2&gt;45,1,0)</f>
        <v>1</v>
      </c>
      <c r="W2" s="2">
        <f t="shared" ref="W2:W33" si="6">IF(L2&gt;=50,1,0)</f>
        <v>1</v>
      </c>
      <c r="X2" s="2">
        <f t="shared" ref="X2:X33" si="7">IF(M2&gt;=50,1,0)</f>
        <v>1</v>
      </c>
      <c r="Y2" s="2">
        <f t="shared" ref="Y2:Y33" si="8">SUM(T2:X2)</f>
        <v>5</v>
      </c>
      <c r="Z2" s="34">
        <f>M2+L2+D2</f>
        <v>281.66666666666669</v>
      </c>
      <c r="AA2" s="46" t="s">
        <v>576</v>
      </c>
    </row>
    <row r="3" spans="1:27" s="7" customFormat="1">
      <c r="A3" s="2" t="s">
        <v>127</v>
      </c>
      <c r="B3" s="2" t="s">
        <v>50</v>
      </c>
      <c r="C3" s="2" t="s">
        <v>65</v>
      </c>
      <c r="D3" s="34">
        <v>96</v>
      </c>
      <c r="E3" s="36"/>
      <c r="F3" s="36">
        <v>91.6</v>
      </c>
      <c r="G3" s="37">
        <f>MAX(E3:F3)</f>
        <v>91.6</v>
      </c>
      <c r="H3" s="34">
        <v>79</v>
      </c>
      <c r="I3" s="36"/>
      <c r="J3" s="36">
        <v>98</v>
      </c>
      <c r="K3" s="36"/>
      <c r="L3" s="37">
        <f t="shared" si="0"/>
        <v>98</v>
      </c>
      <c r="M3" s="34"/>
      <c r="N3" s="34">
        <f t="shared" si="1"/>
        <v>364.6</v>
      </c>
      <c r="O3" s="2">
        <f t="shared" si="2"/>
        <v>4</v>
      </c>
      <c r="P3" s="2"/>
      <c r="Q3" s="2"/>
      <c r="R3" s="2"/>
      <c r="S3" s="2"/>
      <c r="T3" s="2">
        <f t="shared" si="3"/>
        <v>1</v>
      </c>
      <c r="U3" s="2">
        <f t="shared" si="4"/>
        <v>1</v>
      </c>
      <c r="V3" s="2">
        <f t="shared" si="5"/>
        <v>1</v>
      </c>
      <c r="W3" s="2">
        <f t="shared" si="6"/>
        <v>1</v>
      </c>
      <c r="X3" s="2">
        <f t="shared" si="7"/>
        <v>0</v>
      </c>
      <c r="Y3" s="2">
        <f t="shared" si="8"/>
        <v>4</v>
      </c>
      <c r="Z3" s="34">
        <f>N3-MIN(D3,G3:H3,L3:M3)</f>
        <v>285.60000000000002</v>
      </c>
      <c r="AA3" s="46" t="s">
        <v>576</v>
      </c>
    </row>
    <row r="4" spans="1:27" s="7" customFormat="1">
      <c r="A4" s="2" t="s">
        <v>145</v>
      </c>
      <c r="B4" s="2" t="s">
        <v>98</v>
      </c>
      <c r="C4" s="2" t="s">
        <v>70</v>
      </c>
      <c r="D4" s="34">
        <v>79</v>
      </c>
      <c r="E4" s="36"/>
      <c r="F4" s="36"/>
      <c r="G4" s="37"/>
      <c r="H4" s="34">
        <v>76</v>
      </c>
      <c r="I4" s="36"/>
      <c r="J4" s="36">
        <v>97</v>
      </c>
      <c r="K4" s="36"/>
      <c r="L4" s="37">
        <f t="shared" si="0"/>
        <v>97</v>
      </c>
      <c r="M4" s="34">
        <v>100</v>
      </c>
      <c r="N4" s="34">
        <f t="shared" si="1"/>
        <v>352</v>
      </c>
      <c r="O4" s="2">
        <f t="shared" si="2"/>
        <v>4</v>
      </c>
      <c r="P4" s="2"/>
      <c r="Q4" s="2"/>
      <c r="R4" s="2"/>
      <c r="S4" s="2"/>
      <c r="T4" s="2">
        <f t="shared" si="3"/>
        <v>1</v>
      </c>
      <c r="U4" s="2">
        <f t="shared" si="4"/>
        <v>0</v>
      </c>
      <c r="V4" s="2">
        <f t="shared" si="5"/>
        <v>1</v>
      </c>
      <c r="W4" s="2">
        <f t="shared" si="6"/>
        <v>1</v>
      </c>
      <c r="X4" s="2">
        <f t="shared" si="7"/>
        <v>1</v>
      </c>
      <c r="Y4" s="2">
        <f t="shared" si="8"/>
        <v>4</v>
      </c>
      <c r="Z4" s="34">
        <f>N4-MIN(D4,G4:H4,L4:M4)</f>
        <v>276</v>
      </c>
      <c r="AA4" s="46" t="s">
        <v>576</v>
      </c>
    </row>
    <row r="5" spans="1:27">
      <c r="A5" s="2" t="s">
        <v>121</v>
      </c>
      <c r="B5" s="2" t="s">
        <v>13</v>
      </c>
      <c r="C5" s="2" t="s">
        <v>19</v>
      </c>
      <c r="D5" s="34">
        <v>98</v>
      </c>
      <c r="E5" s="36">
        <v>73</v>
      </c>
      <c r="F5" s="36"/>
      <c r="G5" s="37">
        <f t="shared" ref="G5:G19" si="9">MAX(E5:F5)</f>
        <v>73</v>
      </c>
      <c r="H5" s="34">
        <v>55</v>
      </c>
      <c r="I5" s="36"/>
      <c r="J5" s="36">
        <v>96</v>
      </c>
      <c r="K5" s="36"/>
      <c r="L5" s="37">
        <f t="shared" si="0"/>
        <v>96</v>
      </c>
      <c r="M5" s="34">
        <v>20</v>
      </c>
      <c r="N5" s="34">
        <f t="shared" si="1"/>
        <v>342</v>
      </c>
      <c r="O5" s="2">
        <f t="shared" si="2"/>
        <v>5</v>
      </c>
      <c r="P5" s="2"/>
      <c r="Q5" s="2"/>
      <c r="R5" s="2"/>
      <c r="S5" s="2"/>
      <c r="T5" s="2">
        <f t="shared" si="3"/>
        <v>1</v>
      </c>
      <c r="U5" s="2">
        <f t="shared" si="4"/>
        <v>1</v>
      </c>
      <c r="V5" s="2">
        <f t="shared" si="5"/>
        <v>1</v>
      </c>
      <c r="W5" s="2">
        <f t="shared" si="6"/>
        <v>1</v>
      </c>
      <c r="X5" s="2">
        <f t="shared" si="7"/>
        <v>0</v>
      </c>
      <c r="Y5" s="2">
        <f t="shared" si="8"/>
        <v>4</v>
      </c>
      <c r="Z5" s="34">
        <f>L5+D5+G5</f>
        <v>267</v>
      </c>
      <c r="AA5" s="46" t="s">
        <v>576</v>
      </c>
    </row>
    <row r="6" spans="1:27">
      <c r="A6" s="12" t="s">
        <v>274</v>
      </c>
      <c r="B6" s="12" t="s">
        <v>97</v>
      </c>
      <c r="C6" s="12"/>
      <c r="D6" s="34">
        <v>84</v>
      </c>
      <c r="E6" s="36">
        <v>72</v>
      </c>
      <c r="F6" s="36"/>
      <c r="G6" s="37">
        <f t="shared" si="9"/>
        <v>72</v>
      </c>
      <c r="H6" s="34">
        <v>52</v>
      </c>
      <c r="I6" s="36">
        <v>71</v>
      </c>
      <c r="J6" s="36">
        <v>96</v>
      </c>
      <c r="K6" s="36"/>
      <c r="L6" s="37">
        <f t="shared" si="0"/>
        <v>96</v>
      </c>
      <c r="M6" s="34"/>
      <c r="N6" s="34">
        <f t="shared" si="1"/>
        <v>304</v>
      </c>
      <c r="O6" s="2">
        <f t="shared" si="2"/>
        <v>4</v>
      </c>
      <c r="P6" s="2"/>
      <c r="Q6" s="2"/>
      <c r="R6" s="2"/>
      <c r="S6" s="2"/>
      <c r="T6" s="2">
        <f t="shared" si="3"/>
        <v>1</v>
      </c>
      <c r="U6" s="2">
        <f t="shared" si="4"/>
        <v>1</v>
      </c>
      <c r="V6" s="2">
        <f t="shared" si="5"/>
        <v>1</v>
      </c>
      <c r="W6" s="2">
        <f t="shared" si="6"/>
        <v>1</v>
      </c>
      <c r="X6" s="2">
        <f t="shared" si="7"/>
        <v>0</v>
      </c>
      <c r="Y6" s="2">
        <f t="shared" si="8"/>
        <v>4</v>
      </c>
      <c r="Z6" s="34">
        <f>N6-MIN(D6,G6:H6,L6:M6)</f>
        <v>252</v>
      </c>
      <c r="AA6" s="46" t="s">
        <v>576</v>
      </c>
    </row>
    <row r="7" spans="1:27">
      <c r="A7" s="12" t="s">
        <v>262</v>
      </c>
      <c r="B7" s="12" t="s">
        <v>96</v>
      </c>
      <c r="C7" s="12" t="s">
        <v>58</v>
      </c>
      <c r="D7" s="34">
        <v>99</v>
      </c>
      <c r="E7" s="36"/>
      <c r="F7" s="36">
        <v>72.400000000000006</v>
      </c>
      <c r="G7" s="37">
        <f t="shared" si="9"/>
        <v>72.400000000000006</v>
      </c>
      <c r="H7" s="34">
        <v>63</v>
      </c>
      <c r="I7" s="36">
        <v>75</v>
      </c>
      <c r="J7" s="36"/>
      <c r="K7" s="36"/>
      <c r="L7" s="37">
        <f t="shared" si="0"/>
        <v>75</v>
      </c>
      <c r="M7" s="34"/>
      <c r="N7" s="34">
        <f t="shared" si="1"/>
        <v>309.39999999999998</v>
      </c>
      <c r="O7" s="2">
        <f t="shared" si="2"/>
        <v>4</v>
      </c>
      <c r="P7" s="2"/>
      <c r="Q7" s="2"/>
      <c r="R7" s="2"/>
      <c r="S7" s="2"/>
      <c r="T7" s="2">
        <f t="shared" si="3"/>
        <v>1</v>
      </c>
      <c r="U7" s="2">
        <f t="shared" si="4"/>
        <v>1</v>
      </c>
      <c r="V7" s="2">
        <f t="shared" si="5"/>
        <v>1</v>
      </c>
      <c r="W7" s="2">
        <f t="shared" si="6"/>
        <v>1</v>
      </c>
      <c r="X7" s="2">
        <f t="shared" si="7"/>
        <v>0</v>
      </c>
      <c r="Y7" s="2">
        <f t="shared" si="8"/>
        <v>4</v>
      </c>
      <c r="Z7" s="34">
        <f>N7-MIN(D7,G7:H7,L7:M7)</f>
        <v>246.39999999999998</v>
      </c>
      <c r="AA7" s="46" t="s">
        <v>576</v>
      </c>
    </row>
    <row r="8" spans="1:27">
      <c r="A8" s="12" t="s">
        <v>289</v>
      </c>
      <c r="B8" s="12" t="s">
        <v>10</v>
      </c>
      <c r="C8" s="12" t="s">
        <v>9</v>
      </c>
      <c r="D8" s="34">
        <v>80</v>
      </c>
      <c r="E8" s="36">
        <v>61</v>
      </c>
      <c r="F8" s="36"/>
      <c r="G8" s="37">
        <f t="shared" si="9"/>
        <v>61</v>
      </c>
      <c r="H8" s="34">
        <v>24</v>
      </c>
      <c r="I8" s="36">
        <v>77</v>
      </c>
      <c r="J8" s="36"/>
      <c r="K8" s="36"/>
      <c r="L8" s="37">
        <f t="shared" si="0"/>
        <v>77</v>
      </c>
      <c r="M8" s="34">
        <v>83</v>
      </c>
      <c r="N8" s="34">
        <f t="shared" si="1"/>
        <v>325</v>
      </c>
      <c r="O8" s="2">
        <f t="shared" si="2"/>
        <v>5</v>
      </c>
      <c r="P8" s="2"/>
      <c r="Q8" s="2"/>
      <c r="R8" s="2"/>
      <c r="S8" s="2"/>
      <c r="T8" s="2">
        <f t="shared" si="3"/>
        <v>1</v>
      </c>
      <c r="U8" s="2">
        <f t="shared" si="4"/>
        <v>1</v>
      </c>
      <c r="V8" s="2">
        <f t="shared" si="5"/>
        <v>0</v>
      </c>
      <c r="W8" s="2">
        <f t="shared" si="6"/>
        <v>1</v>
      </c>
      <c r="X8" s="2">
        <f t="shared" si="7"/>
        <v>1</v>
      </c>
      <c r="Y8" s="2">
        <f t="shared" si="8"/>
        <v>4</v>
      </c>
      <c r="Z8" s="34">
        <f>M8+D8+L8</f>
        <v>240</v>
      </c>
      <c r="AA8" s="46" t="s">
        <v>576</v>
      </c>
    </row>
    <row r="9" spans="1:27">
      <c r="A9" s="12" t="s">
        <v>281</v>
      </c>
      <c r="B9" s="12" t="s">
        <v>201</v>
      </c>
      <c r="C9" s="12" t="s">
        <v>84</v>
      </c>
      <c r="D9" s="34">
        <v>86</v>
      </c>
      <c r="E9" s="36"/>
      <c r="F9" s="36">
        <v>62</v>
      </c>
      <c r="G9" s="37">
        <f t="shared" si="9"/>
        <v>62</v>
      </c>
      <c r="H9" s="34">
        <v>50</v>
      </c>
      <c r="I9" s="36">
        <v>77</v>
      </c>
      <c r="J9" s="36"/>
      <c r="K9" s="36"/>
      <c r="L9" s="37">
        <f t="shared" si="0"/>
        <v>77</v>
      </c>
      <c r="M9" s="34"/>
      <c r="N9" s="34">
        <f t="shared" si="1"/>
        <v>275</v>
      </c>
      <c r="O9" s="2">
        <f t="shared" si="2"/>
        <v>4</v>
      </c>
      <c r="P9" s="2"/>
      <c r="Q9" s="2"/>
      <c r="R9" s="2"/>
      <c r="S9" s="2"/>
      <c r="T9" s="2">
        <f t="shared" si="3"/>
        <v>1</v>
      </c>
      <c r="U9" s="2">
        <f t="shared" si="4"/>
        <v>1</v>
      </c>
      <c r="V9" s="2">
        <f t="shared" si="5"/>
        <v>1</v>
      </c>
      <c r="W9" s="2">
        <f t="shared" si="6"/>
        <v>1</v>
      </c>
      <c r="X9" s="2">
        <f t="shared" si="7"/>
        <v>0</v>
      </c>
      <c r="Y9" s="2">
        <f t="shared" si="8"/>
        <v>4</v>
      </c>
      <c r="Z9" s="34">
        <f>N9-MIN(D9,G9:H9,L9:M9)</f>
        <v>225</v>
      </c>
      <c r="AA9" s="46" t="s">
        <v>576</v>
      </c>
    </row>
    <row r="10" spans="1:27" s="7" customFormat="1">
      <c r="A10" s="12" t="s">
        <v>151</v>
      </c>
      <c r="B10" s="12" t="s">
        <v>40</v>
      </c>
      <c r="C10" s="12" t="s">
        <v>115</v>
      </c>
      <c r="D10" s="34">
        <v>81</v>
      </c>
      <c r="E10" s="36">
        <v>61</v>
      </c>
      <c r="F10" s="36">
        <v>52.4</v>
      </c>
      <c r="G10" s="37">
        <f t="shared" si="9"/>
        <v>61</v>
      </c>
      <c r="H10" s="34">
        <v>54</v>
      </c>
      <c r="I10" s="36"/>
      <c r="J10" s="36"/>
      <c r="K10" s="36"/>
      <c r="L10" s="37"/>
      <c r="M10" s="34">
        <v>73.333333333333329</v>
      </c>
      <c r="N10" s="34">
        <f t="shared" si="1"/>
        <v>269.33333333333331</v>
      </c>
      <c r="O10" s="2">
        <f t="shared" si="2"/>
        <v>4</v>
      </c>
      <c r="P10" s="2"/>
      <c r="Q10" s="2"/>
      <c r="R10" s="2"/>
      <c r="S10" s="2"/>
      <c r="T10" s="2">
        <f t="shared" si="3"/>
        <v>1</v>
      </c>
      <c r="U10" s="2">
        <f t="shared" si="4"/>
        <v>1</v>
      </c>
      <c r="V10" s="2">
        <f t="shared" si="5"/>
        <v>1</v>
      </c>
      <c r="W10" s="2">
        <f t="shared" si="6"/>
        <v>0</v>
      </c>
      <c r="X10" s="2">
        <f t="shared" si="7"/>
        <v>1</v>
      </c>
      <c r="Y10" s="2">
        <f t="shared" si="8"/>
        <v>4</v>
      </c>
      <c r="Z10" s="34">
        <f>N10-MIN(D10,G10:H10,L10:M10)</f>
        <v>215.33333333333331</v>
      </c>
      <c r="AA10" s="46" t="s">
        <v>576</v>
      </c>
    </row>
    <row r="11" spans="1:27">
      <c r="A11" s="12" t="s">
        <v>260</v>
      </c>
      <c r="B11" s="12" t="s">
        <v>261</v>
      </c>
      <c r="C11" s="12" t="s">
        <v>16</v>
      </c>
      <c r="D11" s="34">
        <v>50</v>
      </c>
      <c r="E11" s="36">
        <v>18</v>
      </c>
      <c r="F11" s="36"/>
      <c r="G11" s="37">
        <f t="shared" si="9"/>
        <v>18</v>
      </c>
      <c r="H11" s="34">
        <v>47</v>
      </c>
      <c r="I11" s="36">
        <v>69</v>
      </c>
      <c r="J11" s="36"/>
      <c r="K11" s="36"/>
      <c r="L11" s="37">
        <f>MAX(I11:K11)</f>
        <v>69</v>
      </c>
      <c r="M11" s="34">
        <v>87</v>
      </c>
      <c r="N11" s="34">
        <f t="shared" si="1"/>
        <v>271</v>
      </c>
      <c r="O11" s="2">
        <f t="shared" si="2"/>
        <v>5</v>
      </c>
      <c r="P11" s="2"/>
      <c r="Q11" s="2"/>
      <c r="R11" s="2"/>
      <c r="S11" s="2"/>
      <c r="T11" s="2">
        <f t="shared" si="3"/>
        <v>1</v>
      </c>
      <c r="U11" s="2">
        <f t="shared" si="4"/>
        <v>0</v>
      </c>
      <c r="V11" s="2">
        <f t="shared" si="5"/>
        <v>1</v>
      </c>
      <c r="W11" s="2">
        <f t="shared" si="6"/>
        <v>1</v>
      </c>
      <c r="X11" s="2">
        <f t="shared" si="7"/>
        <v>1</v>
      </c>
      <c r="Y11" s="2">
        <f t="shared" si="8"/>
        <v>4</v>
      </c>
      <c r="Z11" s="34">
        <f>M11+L11+D11</f>
        <v>206</v>
      </c>
      <c r="AA11" s="46" t="s">
        <v>576</v>
      </c>
    </row>
    <row r="12" spans="1:27">
      <c r="A12" s="2" t="s">
        <v>126</v>
      </c>
      <c r="B12" s="2" t="s">
        <v>119</v>
      </c>
      <c r="C12" s="2" t="s">
        <v>47</v>
      </c>
      <c r="D12" s="34">
        <v>96</v>
      </c>
      <c r="E12" s="36">
        <v>31</v>
      </c>
      <c r="F12" s="36">
        <v>93.2</v>
      </c>
      <c r="G12" s="37">
        <f t="shared" si="9"/>
        <v>93.2</v>
      </c>
      <c r="H12" s="34"/>
      <c r="I12" s="36"/>
      <c r="J12" s="36"/>
      <c r="K12" s="36"/>
      <c r="L12" s="37"/>
      <c r="M12" s="34">
        <v>100</v>
      </c>
      <c r="N12" s="34">
        <f t="shared" si="1"/>
        <v>289.2</v>
      </c>
      <c r="O12" s="2">
        <f t="shared" si="2"/>
        <v>3</v>
      </c>
      <c r="P12" s="2"/>
      <c r="Q12" s="2"/>
      <c r="R12" s="2"/>
      <c r="S12" s="2"/>
      <c r="T12" s="2">
        <f t="shared" si="3"/>
        <v>1</v>
      </c>
      <c r="U12" s="2">
        <f t="shared" si="4"/>
        <v>1</v>
      </c>
      <c r="V12" s="2">
        <f t="shared" si="5"/>
        <v>0</v>
      </c>
      <c r="W12" s="2">
        <f t="shared" si="6"/>
        <v>0</v>
      </c>
      <c r="X12" s="2">
        <f t="shared" si="7"/>
        <v>1</v>
      </c>
      <c r="Y12" s="2">
        <f t="shared" si="8"/>
        <v>3</v>
      </c>
      <c r="Z12" s="34">
        <f>N12</f>
        <v>289.2</v>
      </c>
      <c r="AA12" s="46" t="s">
        <v>576</v>
      </c>
    </row>
    <row r="13" spans="1:27">
      <c r="A13" s="2" t="s">
        <v>139</v>
      </c>
      <c r="B13" s="2" t="s">
        <v>22</v>
      </c>
      <c r="C13" s="2" t="s">
        <v>49</v>
      </c>
      <c r="D13" s="34">
        <v>100</v>
      </c>
      <c r="E13" s="36">
        <v>88</v>
      </c>
      <c r="F13" s="36">
        <v>90</v>
      </c>
      <c r="G13" s="37">
        <f t="shared" si="9"/>
        <v>90</v>
      </c>
      <c r="H13" s="34"/>
      <c r="I13" s="36"/>
      <c r="J13" s="36"/>
      <c r="K13" s="36"/>
      <c r="L13" s="37"/>
      <c r="M13" s="34">
        <v>95</v>
      </c>
      <c r="N13" s="34">
        <f t="shared" si="1"/>
        <v>285</v>
      </c>
      <c r="O13" s="2">
        <f t="shared" si="2"/>
        <v>3</v>
      </c>
      <c r="P13" s="2"/>
      <c r="Q13" s="2"/>
      <c r="R13" s="2"/>
      <c r="S13" s="2"/>
      <c r="T13" s="2">
        <f t="shared" si="3"/>
        <v>1</v>
      </c>
      <c r="U13" s="2">
        <f t="shared" si="4"/>
        <v>1</v>
      </c>
      <c r="V13" s="2">
        <f t="shared" si="5"/>
        <v>0</v>
      </c>
      <c r="W13" s="2">
        <f t="shared" si="6"/>
        <v>0</v>
      </c>
      <c r="X13" s="2">
        <f t="shared" si="7"/>
        <v>1</v>
      </c>
      <c r="Y13" s="2">
        <f t="shared" si="8"/>
        <v>3</v>
      </c>
      <c r="Z13" s="34">
        <f>N13</f>
        <v>285</v>
      </c>
      <c r="AA13" s="46" t="s">
        <v>576</v>
      </c>
    </row>
    <row r="14" spans="1:27">
      <c r="A14" s="2" t="s">
        <v>147</v>
      </c>
      <c r="B14" s="2" t="s">
        <v>32</v>
      </c>
      <c r="C14" s="2" t="s">
        <v>1</v>
      </c>
      <c r="D14" s="34">
        <v>89</v>
      </c>
      <c r="E14" s="36">
        <v>86</v>
      </c>
      <c r="F14" s="36"/>
      <c r="G14" s="37">
        <f t="shared" si="9"/>
        <v>86</v>
      </c>
      <c r="H14" s="34"/>
      <c r="I14" s="36"/>
      <c r="J14" s="36"/>
      <c r="K14" s="36"/>
      <c r="L14" s="37"/>
      <c r="M14" s="34">
        <v>86.666666666666671</v>
      </c>
      <c r="N14" s="34">
        <f t="shared" si="1"/>
        <v>261.66666666666669</v>
      </c>
      <c r="O14" s="2">
        <f t="shared" si="2"/>
        <v>3</v>
      </c>
      <c r="P14" s="2"/>
      <c r="Q14" s="2"/>
      <c r="R14" s="2"/>
      <c r="S14" s="2"/>
      <c r="T14" s="2">
        <f t="shared" si="3"/>
        <v>1</v>
      </c>
      <c r="U14" s="2">
        <f t="shared" si="4"/>
        <v>1</v>
      </c>
      <c r="V14" s="2">
        <f t="shared" si="5"/>
        <v>0</v>
      </c>
      <c r="W14" s="2">
        <f t="shared" si="6"/>
        <v>0</v>
      </c>
      <c r="X14" s="2">
        <f t="shared" si="7"/>
        <v>1</v>
      </c>
      <c r="Y14" s="2">
        <f t="shared" si="8"/>
        <v>3</v>
      </c>
      <c r="Z14" s="34">
        <f>N14</f>
        <v>261.66666666666669</v>
      </c>
      <c r="AA14" s="46" t="s">
        <v>576</v>
      </c>
    </row>
    <row r="15" spans="1:27">
      <c r="A15" s="12" t="s">
        <v>122</v>
      </c>
      <c r="B15" s="12" t="s">
        <v>60</v>
      </c>
      <c r="C15" s="12" t="s">
        <v>123</v>
      </c>
      <c r="D15" s="34">
        <v>95</v>
      </c>
      <c r="E15" s="36">
        <v>69</v>
      </c>
      <c r="F15" s="36"/>
      <c r="G15" s="37">
        <f t="shared" si="9"/>
        <v>69</v>
      </c>
      <c r="H15" s="34"/>
      <c r="I15" s="36"/>
      <c r="J15" s="36"/>
      <c r="K15" s="36"/>
      <c r="L15" s="37"/>
      <c r="M15" s="34">
        <v>97</v>
      </c>
      <c r="N15" s="34">
        <f t="shared" si="1"/>
        <v>261</v>
      </c>
      <c r="O15" s="2">
        <f t="shared" si="2"/>
        <v>3</v>
      </c>
      <c r="P15" s="2"/>
      <c r="Q15" s="2"/>
      <c r="R15" s="2"/>
      <c r="S15" s="2"/>
      <c r="T15" s="2">
        <f t="shared" si="3"/>
        <v>1</v>
      </c>
      <c r="U15" s="2">
        <f t="shared" si="4"/>
        <v>1</v>
      </c>
      <c r="V15" s="2">
        <f t="shared" si="5"/>
        <v>0</v>
      </c>
      <c r="W15" s="2">
        <f t="shared" si="6"/>
        <v>0</v>
      </c>
      <c r="X15" s="2">
        <f t="shared" si="7"/>
        <v>1</v>
      </c>
      <c r="Y15" s="2">
        <f t="shared" si="8"/>
        <v>3</v>
      </c>
      <c r="Z15" s="34">
        <f>N15</f>
        <v>261</v>
      </c>
      <c r="AA15" s="46" t="s">
        <v>576</v>
      </c>
    </row>
    <row r="16" spans="1:27">
      <c r="A16" s="10" t="s">
        <v>155</v>
      </c>
      <c r="B16" s="2"/>
      <c r="C16" s="2"/>
      <c r="D16" s="34">
        <v>99</v>
      </c>
      <c r="E16" s="36">
        <v>75</v>
      </c>
      <c r="F16" s="36">
        <v>56.8</v>
      </c>
      <c r="G16" s="37">
        <f t="shared" si="9"/>
        <v>75</v>
      </c>
      <c r="H16" s="34">
        <v>83</v>
      </c>
      <c r="I16" s="36"/>
      <c r="J16" s="36"/>
      <c r="K16" s="36"/>
      <c r="L16" s="37"/>
      <c r="M16" s="34"/>
      <c r="N16" s="34">
        <f t="shared" si="1"/>
        <v>257</v>
      </c>
      <c r="O16" s="2">
        <f t="shared" si="2"/>
        <v>3</v>
      </c>
      <c r="P16" s="2"/>
      <c r="Q16" s="2"/>
      <c r="R16" s="2"/>
      <c r="S16" s="2"/>
      <c r="T16" s="2">
        <f t="shared" si="3"/>
        <v>1</v>
      </c>
      <c r="U16" s="2">
        <f t="shared" si="4"/>
        <v>1</v>
      </c>
      <c r="V16" s="2">
        <f t="shared" si="5"/>
        <v>1</v>
      </c>
      <c r="W16" s="2">
        <f t="shared" si="6"/>
        <v>0</v>
      </c>
      <c r="X16" s="2">
        <f t="shared" si="7"/>
        <v>0</v>
      </c>
      <c r="Y16" s="2">
        <f t="shared" si="8"/>
        <v>3</v>
      </c>
      <c r="Z16" s="34">
        <f>N16</f>
        <v>257</v>
      </c>
      <c r="AA16" s="46" t="s">
        <v>576</v>
      </c>
    </row>
    <row r="17" spans="1:27">
      <c r="A17" s="12" t="s">
        <v>259</v>
      </c>
      <c r="B17" s="12" t="s">
        <v>63</v>
      </c>
      <c r="C17" s="12" t="s">
        <v>21</v>
      </c>
      <c r="D17" s="34">
        <v>94</v>
      </c>
      <c r="E17" s="36"/>
      <c r="F17" s="36">
        <v>72.8</v>
      </c>
      <c r="G17" s="37">
        <f t="shared" si="9"/>
        <v>72.8</v>
      </c>
      <c r="H17" s="34">
        <v>31</v>
      </c>
      <c r="I17" s="36">
        <v>44</v>
      </c>
      <c r="J17" s="36"/>
      <c r="K17" s="36"/>
      <c r="L17" s="37">
        <f>MAX(I17:K17)</f>
        <v>44</v>
      </c>
      <c r="M17" s="34">
        <v>90</v>
      </c>
      <c r="N17" s="34">
        <f t="shared" si="1"/>
        <v>331.8</v>
      </c>
      <c r="O17" s="2">
        <f t="shared" si="2"/>
        <v>5</v>
      </c>
      <c r="P17" s="2"/>
      <c r="Q17" s="2"/>
      <c r="R17" s="2"/>
      <c r="S17" s="2"/>
      <c r="T17" s="2">
        <f t="shared" si="3"/>
        <v>1</v>
      </c>
      <c r="U17" s="2">
        <f t="shared" si="4"/>
        <v>1</v>
      </c>
      <c r="V17" s="2">
        <f t="shared" si="5"/>
        <v>0</v>
      </c>
      <c r="W17" s="2">
        <f t="shared" si="6"/>
        <v>0</v>
      </c>
      <c r="X17" s="2">
        <f t="shared" si="7"/>
        <v>1</v>
      </c>
      <c r="Y17" s="2">
        <f t="shared" si="8"/>
        <v>3</v>
      </c>
      <c r="Z17" s="34">
        <f>M17+D17+G17</f>
        <v>256.8</v>
      </c>
      <c r="AA17" s="46" t="s">
        <v>576</v>
      </c>
    </row>
    <row r="18" spans="1:27">
      <c r="A18" s="2" t="s">
        <v>133</v>
      </c>
      <c r="B18" s="2" t="s">
        <v>134</v>
      </c>
      <c r="C18" s="2" t="s">
        <v>14</v>
      </c>
      <c r="D18" s="34">
        <v>87</v>
      </c>
      <c r="E18" s="36">
        <v>83.5</v>
      </c>
      <c r="F18" s="36"/>
      <c r="G18" s="37">
        <f t="shared" si="9"/>
        <v>83.5</v>
      </c>
      <c r="H18" s="34"/>
      <c r="I18" s="36">
        <v>79</v>
      </c>
      <c r="J18" s="36"/>
      <c r="K18" s="36"/>
      <c r="L18" s="37">
        <f>MAX(I18:K18)</f>
        <v>79</v>
      </c>
      <c r="M18" s="34"/>
      <c r="N18" s="34">
        <f t="shared" si="1"/>
        <v>249.5</v>
      </c>
      <c r="O18" s="2">
        <f t="shared" si="2"/>
        <v>3</v>
      </c>
      <c r="P18" s="2"/>
      <c r="Q18" s="38">
        <v>80</v>
      </c>
      <c r="R18" s="2"/>
      <c r="S18" s="2"/>
      <c r="T18" s="2">
        <f t="shared" si="3"/>
        <v>1</v>
      </c>
      <c r="U18" s="2">
        <f t="shared" si="4"/>
        <v>1</v>
      </c>
      <c r="V18" s="2">
        <f t="shared" si="5"/>
        <v>0</v>
      </c>
      <c r="W18" s="2">
        <f t="shared" si="6"/>
        <v>1</v>
      </c>
      <c r="X18" s="2">
        <f t="shared" si="7"/>
        <v>0</v>
      </c>
      <c r="Y18" s="2">
        <f t="shared" si="8"/>
        <v>3</v>
      </c>
      <c r="Z18" s="34">
        <f>N18</f>
        <v>249.5</v>
      </c>
      <c r="AA18" s="46" t="s">
        <v>576</v>
      </c>
    </row>
    <row r="19" spans="1:27">
      <c r="A19" s="12" t="s">
        <v>291</v>
      </c>
      <c r="B19" s="12" t="s">
        <v>41</v>
      </c>
      <c r="C19" s="12" t="s">
        <v>33</v>
      </c>
      <c r="D19" s="34">
        <v>67</v>
      </c>
      <c r="E19" s="36"/>
      <c r="F19" s="36">
        <v>32.4</v>
      </c>
      <c r="G19" s="37">
        <f t="shared" si="9"/>
        <v>32.4</v>
      </c>
      <c r="H19" s="34">
        <v>44</v>
      </c>
      <c r="I19" s="36">
        <v>92</v>
      </c>
      <c r="J19" s="36"/>
      <c r="K19" s="36"/>
      <c r="L19" s="37">
        <f>MAX(I19:K19)</f>
        <v>92</v>
      </c>
      <c r="M19" s="34">
        <v>90</v>
      </c>
      <c r="N19" s="34">
        <f t="shared" si="1"/>
        <v>325.39999999999998</v>
      </c>
      <c r="O19" s="2">
        <f t="shared" si="2"/>
        <v>5</v>
      </c>
      <c r="P19" s="2"/>
      <c r="Q19" s="2"/>
      <c r="R19" s="2"/>
      <c r="S19" s="2"/>
      <c r="T19" s="2">
        <f t="shared" si="3"/>
        <v>1</v>
      </c>
      <c r="U19" s="2">
        <f t="shared" si="4"/>
        <v>0</v>
      </c>
      <c r="V19" s="2">
        <f t="shared" si="5"/>
        <v>0</v>
      </c>
      <c r="W19" s="2">
        <f t="shared" si="6"/>
        <v>1</v>
      </c>
      <c r="X19" s="2">
        <f t="shared" si="7"/>
        <v>1</v>
      </c>
      <c r="Y19" s="2">
        <f t="shared" si="8"/>
        <v>3</v>
      </c>
      <c r="Z19" s="34">
        <f>L19+M19+D19</f>
        <v>249</v>
      </c>
      <c r="AA19" s="46" t="s">
        <v>576</v>
      </c>
    </row>
    <row r="20" spans="1:27">
      <c r="A20" s="2" t="s">
        <v>143</v>
      </c>
      <c r="B20" s="2" t="s">
        <v>144</v>
      </c>
      <c r="C20" s="2" t="s">
        <v>19</v>
      </c>
      <c r="D20" s="34">
        <v>94</v>
      </c>
      <c r="E20" s="36"/>
      <c r="F20" s="36"/>
      <c r="G20" s="37"/>
      <c r="H20" s="34">
        <v>61</v>
      </c>
      <c r="I20" s="36"/>
      <c r="J20" s="36"/>
      <c r="K20" s="36"/>
      <c r="L20" s="37"/>
      <c r="M20" s="34">
        <v>93.333333333333329</v>
      </c>
      <c r="N20" s="34">
        <f t="shared" si="1"/>
        <v>248.33333333333331</v>
      </c>
      <c r="O20" s="2">
        <f t="shared" si="2"/>
        <v>3</v>
      </c>
      <c r="P20" s="2"/>
      <c r="Q20" s="2"/>
      <c r="R20" s="2"/>
      <c r="S20" s="2"/>
      <c r="T20" s="2">
        <f t="shared" si="3"/>
        <v>1</v>
      </c>
      <c r="U20" s="2">
        <f t="shared" si="4"/>
        <v>0</v>
      </c>
      <c r="V20" s="2">
        <f t="shared" si="5"/>
        <v>1</v>
      </c>
      <c r="W20" s="2">
        <f t="shared" si="6"/>
        <v>0</v>
      </c>
      <c r="X20" s="2">
        <f t="shared" si="7"/>
        <v>1</v>
      </c>
      <c r="Y20" s="2">
        <f t="shared" si="8"/>
        <v>3</v>
      </c>
      <c r="Z20" s="34">
        <f>N20</f>
        <v>248.33333333333331</v>
      </c>
      <c r="AA20" s="46" t="s">
        <v>576</v>
      </c>
    </row>
    <row r="21" spans="1:27">
      <c r="A21" s="2" t="s">
        <v>117</v>
      </c>
      <c r="B21" s="2" t="s">
        <v>105</v>
      </c>
      <c r="C21" s="2" t="s">
        <v>44</v>
      </c>
      <c r="D21" s="34">
        <v>95</v>
      </c>
      <c r="E21" s="36">
        <v>60</v>
      </c>
      <c r="F21" s="36">
        <v>69.2</v>
      </c>
      <c r="G21" s="37">
        <f t="shared" ref="G21:G28" si="10">MAX(E21:F21)</f>
        <v>69.2</v>
      </c>
      <c r="H21" s="34">
        <v>22</v>
      </c>
      <c r="I21" s="36"/>
      <c r="J21" s="36">
        <v>82</v>
      </c>
      <c r="K21" s="36"/>
      <c r="L21" s="37">
        <f>MAX(I21:K21)</f>
        <v>82</v>
      </c>
      <c r="M21" s="34"/>
      <c r="N21" s="34">
        <f t="shared" si="1"/>
        <v>268.2</v>
      </c>
      <c r="O21" s="2">
        <f t="shared" si="2"/>
        <v>4</v>
      </c>
      <c r="P21" s="2"/>
      <c r="Q21" s="38">
        <v>60</v>
      </c>
      <c r="R21" s="2"/>
      <c r="S21" s="2"/>
      <c r="T21" s="2">
        <f t="shared" si="3"/>
        <v>1</v>
      </c>
      <c r="U21" s="2">
        <f t="shared" si="4"/>
        <v>1</v>
      </c>
      <c r="V21" s="2">
        <f t="shared" si="5"/>
        <v>0</v>
      </c>
      <c r="W21" s="2">
        <f t="shared" si="6"/>
        <v>1</v>
      </c>
      <c r="X21" s="2">
        <f t="shared" si="7"/>
        <v>0</v>
      </c>
      <c r="Y21" s="2">
        <f t="shared" si="8"/>
        <v>3</v>
      </c>
      <c r="Z21" s="34">
        <f>N21-MIN(D21,G21:H21,L21:M21)</f>
        <v>246.2</v>
      </c>
      <c r="AA21" s="46" t="s">
        <v>576</v>
      </c>
    </row>
    <row r="22" spans="1:27">
      <c r="A22" s="10" t="s">
        <v>187</v>
      </c>
      <c r="B22" s="2"/>
      <c r="C22" s="2"/>
      <c r="D22" s="34">
        <v>95</v>
      </c>
      <c r="E22" s="36">
        <v>81</v>
      </c>
      <c r="F22" s="36"/>
      <c r="G22" s="37">
        <f t="shared" si="10"/>
        <v>81</v>
      </c>
      <c r="H22" s="34"/>
      <c r="I22" s="36"/>
      <c r="J22" s="36"/>
      <c r="K22" s="36"/>
      <c r="L22" s="37"/>
      <c r="M22" s="34">
        <v>60</v>
      </c>
      <c r="N22" s="34">
        <f t="shared" si="1"/>
        <v>236</v>
      </c>
      <c r="O22" s="2">
        <f t="shared" si="2"/>
        <v>3</v>
      </c>
      <c r="P22" s="2"/>
      <c r="Q22" s="2"/>
      <c r="R22" s="2"/>
      <c r="S22" s="2"/>
      <c r="T22" s="2">
        <f t="shared" si="3"/>
        <v>1</v>
      </c>
      <c r="U22" s="2">
        <f t="shared" si="4"/>
        <v>1</v>
      </c>
      <c r="V22" s="2">
        <f t="shared" si="5"/>
        <v>0</v>
      </c>
      <c r="W22" s="2">
        <f t="shared" si="6"/>
        <v>0</v>
      </c>
      <c r="X22" s="2">
        <f t="shared" si="7"/>
        <v>1</v>
      </c>
      <c r="Y22" s="2">
        <f t="shared" si="8"/>
        <v>3</v>
      </c>
      <c r="Z22" s="34">
        <f>N22</f>
        <v>236</v>
      </c>
      <c r="AA22" s="46" t="s">
        <v>576</v>
      </c>
    </row>
    <row r="23" spans="1:27">
      <c r="A23" s="2" t="s">
        <v>152</v>
      </c>
      <c r="B23" s="2" t="s">
        <v>13</v>
      </c>
      <c r="C23" s="2" t="s">
        <v>43</v>
      </c>
      <c r="D23" s="34">
        <v>93</v>
      </c>
      <c r="E23" s="36"/>
      <c r="F23" s="36">
        <v>55.2</v>
      </c>
      <c r="G23" s="37">
        <f t="shared" si="10"/>
        <v>55.2</v>
      </c>
      <c r="H23" s="34">
        <v>43</v>
      </c>
      <c r="I23" s="36"/>
      <c r="J23" s="36">
        <v>83</v>
      </c>
      <c r="K23" s="36"/>
      <c r="L23" s="37">
        <f>MAX(I23:K23)</f>
        <v>83</v>
      </c>
      <c r="M23" s="34"/>
      <c r="N23" s="34">
        <f t="shared" si="1"/>
        <v>274.2</v>
      </c>
      <c r="O23" s="2">
        <f t="shared" si="2"/>
        <v>4</v>
      </c>
      <c r="P23" s="2"/>
      <c r="Q23" s="2"/>
      <c r="R23" s="2"/>
      <c r="S23" s="2"/>
      <c r="T23" s="2">
        <f t="shared" si="3"/>
        <v>1</v>
      </c>
      <c r="U23" s="2">
        <f t="shared" si="4"/>
        <v>1</v>
      </c>
      <c r="V23" s="2">
        <f t="shared" si="5"/>
        <v>0</v>
      </c>
      <c r="W23" s="2">
        <f t="shared" si="6"/>
        <v>1</v>
      </c>
      <c r="X23" s="2">
        <f t="shared" si="7"/>
        <v>0</v>
      </c>
      <c r="Y23" s="2">
        <f t="shared" si="8"/>
        <v>3</v>
      </c>
      <c r="Z23" s="34">
        <f>N23-MIN(D23,G23:H23,L23:M23)</f>
        <v>231.2</v>
      </c>
      <c r="AA23" s="46" t="s">
        <v>576</v>
      </c>
    </row>
    <row r="24" spans="1:27">
      <c r="A24" s="2" t="s">
        <v>114</v>
      </c>
      <c r="B24" s="2" t="s">
        <v>55</v>
      </c>
      <c r="C24" s="2" t="s">
        <v>43</v>
      </c>
      <c r="D24" s="34">
        <v>95</v>
      </c>
      <c r="E24" s="36">
        <v>82</v>
      </c>
      <c r="F24" s="36">
        <v>74.8</v>
      </c>
      <c r="G24" s="37">
        <f t="shared" si="10"/>
        <v>82</v>
      </c>
      <c r="H24" s="34">
        <v>54</v>
      </c>
      <c r="I24" s="36"/>
      <c r="J24" s="36"/>
      <c r="K24" s="36"/>
      <c r="L24" s="37"/>
      <c r="M24" s="34"/>
      <c r="N24" s="34">
        <f t="shared" si="1"/>
        <v>231</v>
      </c>
      <c r="O24" s="2">
        <f t="shared" si="2"/>
        <v>3</v>
      </c>
      <c r="P24" s="2"/>
      <c r="Q24" s="2"/>
      <c r="R24" s="2"/>
      <c r="S24" s="2"/>
      <c r="T24" s="2">
        <f t="shared" si="3"/>
        <v>1</v>
      </c>
      <c r="U24" s="2">
        <f t="shared" si="4"/>
        <v>1</v>
      </c>
      <c r="V24" s="2">
        <f t="shared" si="5"/>
        <v>1</v>
      </c>
      <c r="W24" s="2">
        <f t="shared" si="6"/>
        <v>0</v>
      </c>
      <c r="X24" s="2">
        <f t="shared" si="7"/>
        <v>0</v>
      </c>
      <c r="Y24" s="2">
        <f t="shared" si="8"/>
        <v>3</v>
      </c>
      <c r="Z24" s="34">
        <f t="shared" ref="Z24:Z39" si="11">N24</f>
        <v>231</v>
      </c>
      <c r="AA24" s="46" t="s">
        <v>576</v>
      </c>
    </row>
    <row r="25" spans="1:27">
      <c r="A25" s="2" t="s">
        <v>153</v>
      </c>
      <c r="B25" s="2" t="s">
        <v>59</v>
      </c>
      <c r="C25" s="2" t="s">
        <v>154</v>
      </c>
      <c r="D25" s="34">
        <v>90</v>
      </c>
      <c r="E25" s="36"/>
      <c r="F25" s="36">
        <v>82.8</v>
      </c>
      <c r="G25" s="37">
        <f t="shared" si="10"/>
        <v>82.8</v>
      </c>
      <c r="H25" s="34">
        <v>53</v>
      </c>
      <c r="I25" s="36"/>
      <c r="J25" s="36"/>
      <c r="K25" s="36"/>
      <c r="L25" s="37"/>
      <c r="M25" s="34"/>
      <c r="N25" s="34">
        <f t="shared" si="1"/>
        <v>225.8</v>
      </c>
      <c r="O25" s="2">
        <f t="shared" si="2"/>
        <v>3</v>
      </c>
      <c r="P25" s="2"/>
      <c r="Q25" s="2"/>
      <c r="R25" s="2"/>
      <c r="S25" s="2"/>
      <c r="T25" s="2">
        <f t="shared" si="3"/>
        <v>1</v>
      </c>
      <c r="U25" s="2">
        <f t="shared" si="4"/>
        <v>1</v>
      </c>
      <c r="V25" s="2">
        <f t="shared" si="5"/>
        <v>1</v>
      </c>
      <c r="W25" s="2">
        <f t="shared" si="6"/>
        <v>0</v>
      </c>
      <c r="X25" s="2">
        <f t="shared" si="7"/>
        <v>0</v>
      </c>
      <c r="Y25" s="2">
        <f t="shared" si="8"/>
        <v>3</v>
      </c>
      <c r="Z25" s="34">
        <f t="shared" si="11"/>
        <v>225.8</v>
      </c>
      <c r="AA25" s="46" t="s">
        <v>576</v>
      </c>
    </row>
    <row r="26" spans="1:27">
      <c r="A26" s="2" t="s">
        <v>131</v>
      </c>
      <c r="B26" s="2" t="s">
        <v>120</v>
      </c>
      <c r="C26" s="2" t="s">
        <v>77</v>
      </c>
      <c r="D26" s="34">
        <v>94</v>
      </c>
      <c r="E26" s="36"/>
      <c r="F26" s="36">
        <v>71.599999999999994</v>
      </c>
      <c r="G26" s="37">
        <f t="shared" si="10"/>
        <v>71.599999999999994</v>
      </c>
      <c r="H26" s="34"/>
      <c r="I26" s="36"/>
      <c r="J26" s="36"/>
      <c r="K26" s="36"/>
      <c r="L26" s="37"/>
      <c r="M26" s="34">
        <v>56.666666666666664</v>
      </c>
      <c r="N26" s="34">
        <f t="shared" si="1"/>
        <v>222.26666666666665</v>
      </c>
      <c r="O26" s="2">
        <f t="shared" si="2"/>
        <v>3</v>
      </c>
      <c r="P26" s="2"/>
      <c r="Q26" s="2"/>
      <c r="R26" s="2"/>
      <c r="S26" s="2"/>
      <c r="T26" s="2">
        <f t="shared" si="3"/>
        <v>1</v>
      </c>
      <c r="U26" s="2">
        <f t="shared" si="4"/>
        <v>1</v>
      </c>
      <c r="V26" s="2">
        <f t="shared" si="5"/>
        <v>0</v>
      </c>
      <c r="W26" s="2">
        <f t="shared" si="6"/>
        <v>0</v>
      </c>
      <c r="X26" s="2">
        <f t="shared" si="7"/>
        <v>1</v>
      </c>
      <c r="Y26" s="2">
        <f t="shared" si="8"/>
        <v>3</v>
      </c>
      <c r="Z26" s="34">
        <f t="shared" si="11"/>
        <v>222.26666666666665</v>
      </c>
      <c r="AA26" s="46" t="s">
        <v>576</v>
      </c>
    </row>
    <row r="27" spans="1:27">
      <c r="A27" s="5" t="s">
        <v>95</v>
      </c>
      <c r="B27" s="5" t="s">
        <v>75</v>
      </c>
      <c r="C27" s="5" t="s">
        <v>23</v>
      </c>
      <c r="D27" s="34">
        <v>87</v>
      </c>
      <c r="E27" s="36"/>
      <c r="F27" s="36">
        <v>55.2</v>
      </c>
      <c r="G27" s="37">
        <f t="shared" si="10"/>
        <v>55.2</v>
      </c>
      <c r="H27" s="34"/>
      <c r="I27" s="36"/>
      <c r="J27" s="36"/>
      <c r="K27" s="36"/>
      <c r="L27" s="37"/>
      <c r="M27" s="34">
        <v>80</v>
      </c>
      <c r="N27" s="34">
        <f t="shared" si="1"/>
        <v>222.2</v>
      </c>
      <c r="O27" s="2">
        <f t="shared" si="2"/>
        <v>3</v>
      </c>
      <c r="P27" s="2"/>
      <c r="Q27" s="2"/>
      <c r="R27" s="2"/>
      <c r="S27" s="2"/>
      <c r="T27" s="2">
        <f t="shared" si="3"/>
        <v>1</v>
      </c>
      <c r="U27" s="2">
        <f t="shared" si="4"/>
        <v>1</v>
      </c>
      <c r="V27" s="2">
        <f t="shared" si="5"/>
        <v>0</v>
      </c>
      <c r="W27" s="2">
        <f t="shared" si="6"/>
        <v>0</v>
      </c>
      <c r="X27" s="2">
        <f t="shared" si="7"/>
        <v>1</v>
      </c>
      <c r="Y27" s="2">
        <f t="shared" si="8"/>
        <v>3</v>
      </c>
      <c r="Z27" s="34">
        <f t="shared" si="11"/>
        <v>222.2</v>
      </c>
      <c r="AA27" s="46" t="s">
        <v>576</v>
      </c>
    </row>
    <row r="28" spans="1:27">
      <c r="A28" s="12" t="s">
        <v>275</v>
      </c>
      <c r="B28" s="12" t="s">
        <v>276</v>
      </c>
      <c r="C28" s="12" t="s">
        <v>146</v>
      </c>
      <c r="D28" s="34">
        <v>87</v>
      </c>
      <c r="E28" s="36"/>
      <c r="F28" s="36">
        <v>65.2</v>
      </c>
      <c r="G28" s="37">
        <f t="shared" si="10"/>
        <v>65.2</v>
      </c>
      <c r="H28" s="34"/>
      <c r="I28" s="36">
        <v>66</v>
      </c>
      <c r="J28" s="36"/>
      <c r="K28" s="36"/>
      <c r="L28" s="37">
        <f>MAX(I28:K28)</f>
        <v>66</v>
      </c>
      <c r="M28" s="34"/>
      <c r="N28" s="34">
        <f t="shared" si="1"/>
        <v>218.2</v>
      </c>
      <c r="O28" s="2">
        <f t="shared" si="2"/>
        <v>3</v>
      </c>
      <c r="P28" s="2"/>
      <c r="Q28" s="2"/>
      <c r="R28" s="2"/>
      <c r="S28" s="2"/>
      <c r="T28" s="2">
        <f t="shared" si="3"/>
        <v>1</v>
      </c>
      <c r="U28" s="2">
        <f t="shared" si="4"/>
        <v>1</v>
      </c>
      <c r="V28" s="2">
        <f t="shared" si="5"/>
        <v>0</v>
      </c>
      <c r="W28" s="2">
        <f t="shared" si="6"/>
        <v>1</v>
      </c>
      <c r="X28" s="2">
        <f t="shared" si="7"/>
        <v>0</v>
      </c>
      <c r="Y28" s="2">
        <f t="shared" si="8"/>
        <v>3</v>
      </c>
      <c r="Z28" s="34">
        <f t="shared" si="11"/>
        <v>218.2</v>
      </c>
      <c r="AA28" s="46" t="s">
        <v>576</v>
      </c>
    </row>
    <row r="29" spans="1:27">
      <c r="A29" s="12" t="s">
        <v>279</v>
      </c>
      <c r="B29" s="12" t="s">
        <v>24</v>
      </c>
      <c r="C29" s="12" t="s">
        <v>20</v>
      </c>
      <c r="D29" s="34">
        <v>81</v>
      </c>
      <c r="E29" s="36"/>
      <c r="F29" s="36"/>
      <c r="G29" s="37"/>
      <c r="H29" s="34">
        <v>52</v>
      </c>
      <c r="I29" s="36">
        <v>85</v>
      </c>
      <c r="J29" s="36"/>
      <c r="K29" s="36"/>
      <c r="L29" s="37">
        <f>MAX(I29:K29)</f>
        <v>85</v>
      </c>
      <c r="M29" s="34"/>
      <c r="N29" s="34">
        <f t="shared" si="1"/>
        <v>218</v>
      </c>
      <c r="O29" s="2">
        <f t="shared" si="2"/>
        <v>3</v>
      </c>
      <c r="P29" s="2"/>
      <c r="Q29" s="2"/>
      <c r="R29" s="2"/>
      <c r="S29" s="38">
        <v>66</v>
      </c>
      <c r="T29" s="2">
        <f t="shared" si="3"/>
        <v>1</v>
      </c>
      <c r="U29" s="2">
        <f t="shared" si="4"/>
        <v>0</v>
      </c>
      <c r="V29" s="2">
        <f t="shared" si="5"/>
        <v>1</v>
      </c>
      <c r="W29" s="2">
        <f t="shared" si="6"/>
        <v>1</v>
      </c>
      <c r="X29" s="2">
        <f t="shared" si="7"/>
        <v>0</v>
      </c>
      <c r="Y29" s="2">
        <f t="shared" si="8"/>
        <v>3</v>
      </c>
      <c r="Z29" s="34">
        <f t="shared" si="11"/>
        <v>218</v>
      </c>
      <c r="AA29" s="46" t="s">
        <v>576</v>
      </c>
    </row>
    <row r="30" spans="1:27">
      <c r="A30" s="12" t="s">
        <v>294</v>
      </c>
      <c r="B30" s="12" t="s">
        <v>90</v>
      </c>
      <c r="C30" s="12" t="s">
        <v>295</v>
      </c>
      <c r="D30" s="34">
        <v>88</v>
      </c>
      <c r="E30" s="36">
        <v>39</v>
      </c>
      <c r="F30" s="36">
        <v>62.4</v>
      </c>
      <c r="G30" s="37">
        <f>MAX(E30:F30)</f>
        <v>62.4</v>
      </c>
      <c r="H30" s="34"/>
      <c r="I30" s="36"/>
      <c r="J30" s="36"/>
      <c r="K30" s="36"/>
      <c r="L30" s="37"/>
      <c r="M30" s="34">
        <v>58.333333333333336</v>
      </c>
      <c r="N30" s="34">
        <f t="shared" si="1"/>
        <v>208.73333333333335</v>
      </c>
      <c r="O30" s="2">
        <f t="shared" si="2"/>
        <v>3</v>
      </c>
      <c r="P30" s="2"/>
      <c r="Q30" s="2"/>
      <c r="R30" s="2"/>
      <c r="S30" s="2"/>
      <c r="T30" s="2">
        <f t="shared" si="3"/>
        <v>1</v>
      </c>
      <c r="U30" s="2">
        <f t="shared" si="4"/>
        <v>1</v>
      </c>
      <c r="V30" s="2">
        <f t="shared" si="5"/>
        <v>0</v>
      </c>
      <c r="W30" s="2">
        <f t="shared" si="6"/>
        <v>0</v>
      </c>
      <c r="X30" s="2">
        <f t="shared" si="7"/>
        <v>1</v>
      </c>
      <c r="Y30" s="2">
        <f t="shared" si="8"/>
        <v>3</v>
      </c>
      <c r="Z30" s="34">
        <f t="shared" si="11"/>
        <v>208.73333333333335</v>
      </c>
      <c r="AA30" s="46" t="s">
        <v>576</v>
      </c>
    </row>
    <row r="31" spans="1:27">
      <c r="A31" s="12" t="s">
        <v>268</v>
      </c>
      <c r="B31" s="12" t="s">
        <v>53</v>
      </c>
      <c r="C31" s="12" t="s">
        <v>93</v>
      </c>
      <c r="D31" s="34"/>
      <c r="E31" s="36"/>
      <c r="F31" s="36">
        <v>54</v>
      </c>
      <c r="G31" s="37">
        <f>MAX(E31:F31)</f>
        <v>54</v>
      </c>
      <c r="H31" s="34">
        <v>59</v>
      </c>
      <c r="I31" s="36">
        <v>81</v>
      </c>
      <c r="J31" s="36"/>
      <c r="K31" s="36"/>
      <c r="L31" s="37">
        <f>MAX(I31:K31)</f>
        <v>81</v>
      </c>
      <c r="M31" s="34"/>
      <c r="N31" s="34">
        <f t="shared" si="1"/>
        <v>194</v>
      </c>
      <c r="O31" s="2">
        <f t="shared" si="2"/>
        <v>3</v>
      </c>
      <c r="P31" s="2"/>
      <c r="Q31" s="2"/>
      <c r="R31" s="2"/>
      <c r="S31" s="2"/>
      <c r="T31" s="2">
        <f t="shared" si="3"/>
        <v>0</v>
      </c>
      <c r="U31" s="2">
        <f t="shared" si="4"/>
        <v>1</v>
      </c>
      <c r="V31" s="2">
        <f t="shared" si="5"/>
        <v>1</v>
      </c>
      <c r="W31" s="2">
        <f t="shared" si="6"/>
        <v>1</v>
      </c>
      <c r="X31" s="2">
        <f t="shared" si="7"/>
        <v>0</v>
      </c>
      <c r="Y31" s="2">
        <f t="shared" si="8"/>
        <v>3</v>
      </c>
      <c r="Z31" s="34">
        <f t="shared" si="11"/>
        <v>194</v>
      </c>
      <c r="AA31" s="46" t="s">
        <v>576</v>
      </c>
    </row>
    <row r="32" spans="1:27">
      <c r="A32" s="12" t="s">
        <v>280</v>
      </c>
      <c r="B32" s="12" t="s">
        <v>113</v>
      </c>
      <c r="C32" s="12" t="s">
        <v>17</v>
      </c>
      <c r="D32" s="34">
        <v>93</v>
      </c>
      <c r="E32" s="36"/>
      <c r="F32" s="36">
        <v>34.799999999999997</v>
      </c>
      <c r="G32" s="37">
        <f>MAX(E32:F32)</f>
        <v>34.799999999999997</v>
      </c>
      <c r="H32" s="34"/>
      <c r="I32" s="36"/>
      <c r="J32" s="36"/>
      <c r="K32" s="36"/>
      <c r="L32" s="37"/>
      <c r="M32" s="34">
        <v>60</v>
      </c>
      <c r="N32" s="34">
        <f t="shared" si="1"/>
        <v>187.8</v>
      </c>
      <c r="O32" s="2">
        <f t="shared" si="2"/>
        <v>3</v>
      </c>
      <c r="P32" s="2"/>
      <c r="Q32" s="2"/>
      <c r="R32" s="2"/>
      <c r="S32" s="2"/>
      <c r="T32" s="2">
        <f t="shared" si="3"/>
        <v>1</v>
      </c>
      <c r="U32" s="2">
        <f t="shared" si="4"/>
        <v>0</v>
      </c>
      <c r="V32" s="2">
        <f t="shared" si="5"/>
        <v>0</v>
      </c>
      <c r="W32" s="2">
        <f t="shared" si="6"/>
        <v>0</v>
      </c>
      <c r="X32" s="2">
        <f t="shared" si="7"/>
        <v>1</v>
      </c>
      <c r="Y32" s="2">
        <f t="shared" si="8"/>
        <v>2</v>
      </c>
      <c r="Z32" s="34">
        <f t="shared" si="11"/>
        <v>187.8</v>
      </c>
      <c r="AA32" s="45" t="s">
        <v>576</v>
      </c>
    </row>
    <row r="33" spans="1:27">
      <c r="A33" s="12" t="s">
        <v>270</v>
      </c>
      <c r="B33" s="12" t="s">
        <v>31</v>
      </c>
      <c r="C33" s="12" t="s">
        <v>271</v>
      </c>
      <c r="D33" s="34">
        <v>73</v>
      </c>
      <c r="E33" s="36"/>
      <c r="F33" s="36">
        <v>23.2</v>
      </c>
      <c r="G33" s="37">
        <f>MAX(E33:F33)</f>
        <v>23.2</v>
      </c>
      <c r="H33" s="34"/>
      <c r="I33" s="36"/>
      <c r="J33" s="36"/>
      <c r="K33" s="36"/>
      <c r="L33" s="37"/>
      <c r="M33" s="34">
        <v>87</v>
      </c>
      <c r="N33" s="34">
        <f t="shared" si="1"/>
        <v>183.2</v>
      </c>
      <c r="O33" s="2">
        <f t="shared" si="2"/>
        <v>3</v>
      </c>
      <c r="P33" s="2"/>
      <c r="Q33" s="2">
        <v>33</v>
      </c>
      <c r="R33" s="2"/>
      <c r="S33" s="2"/>
      <c r="T33" s="2">
        <f t="shared" si="3"/>
        <v>1</v>
      </c>
      <c r="U33" s="2">
        <f t="shared" si="4"/>
        <v>0</v>
      </c>
      <c r="V33" s="2">
        <f t="shared" si="5"/>
        <v>0</v>
      </c>
      <c r="W33" s="2">
        <f t="shared" si="6"/>
        <v>0</v>
      </c>
      <c r="X33" s="2">
        <f t="shared" si="7"/>
        <v>1</v>
      </c>
      <c r="Y33" s="2">
        <f t="shared" si="8"/>
        <v>2</v>
      </c>
      <c r="Z33" s="34">
        <f t="shared" si="11"/>
        <v>183.2</v>
      </c>
      <c r="AA33" s="45" t="s">
        <v>576</v>
      </c>
    </row>
    <row r="34" spans="1:27">
      <c r="A34" s="12" t="s">
        <v>265</v>
      </c>
      <c r="B34" s="12" t="s">
        <v>266</v>
      </c>
      <c r="C34" s="12" t="s">
        <v>16</v>
      </c>
      <c r="D34" s="34">
        <v>17</v>
      </c>
      <c r="E34" s="36"/>
      <c r="F34" s="36"/>
      <c r="G34" s="37"/>
      <c r="H34" s="34">
        <v>69</v>
      </c>
      <c r="I34" s="36">
        <v>67</v>
      </c>
      <c r="J34" s="36"/>
      <c r="K34" s="36"/>
      <c r="L34" s="37">
        <f>MAX(I34:K34)</f>
        <v>67</v>
      </c>
      <c r="M34" s="34"/>
      <c r="N34" s="34">
        <f t="shared" ref="N34:N65" si="12">SUM(D34,G34:H34,L34:M34)</f>
        <v>153</v>
      </c>
      <c r="O34" s="2">
        <f t="shared" ref="O34:O67" si="13">COUNT(D34,G34:H34,L34:M34)</f>
        <v>3</v>
      </c>
      <c r="P34" s="2"/>
      <c r="Q34" s="2"/>
      <c r="R34" s="2"/>
      <c r="S34" s="2"/>
      <c r="T34" s="2">
        <f t="shared" ref="T34:T67" si="14">IF(D34&gt;46,1,0)</f>
        <v>0</v>
      </c>
      <c r="U34" s="2">
        <f t="shared" ref="U34:U67" si="15">IF(G34&gt;=50,1,0)</f>
        <v>0</v>
      </c>
      <c r="V34" s="2">
        <f t="shared" si="5"/>
        <v>1</v>
      </c>
      <c r="W34" s="2">
        <f t="shared" ref="W34:W67" si="16">IF(L34&gt;=50,1,0)</f>
        <v>1</v>
      </c>
      <c r="X34" s="2">
        <f t="shared" ref="X34:X67" si="17">IF(M34&gt;=50,1,0)</f>
        <v>0</v>
      </c>
      <c r="Y34" s="2">
        <f t="shared" ref="Y34:Y65" si="18">SUM(T34:X34)</f>
        <v>2</v>
      </c>
      <c r="Z34" s="34">
        <f t="shared" si="11"/>
        <v>153</v>
      </c>
      <c r="AA34" s="25" t="s">
        <v>581</v>
      </c>
    </row>
    <row r="35" spans="1:27">
      <c r="A35" s="2" t="s">
        <v>128</v>
      </c>
      <c r="B35" s="2" t="s">
        <v>56</v>
      </c>
      <c r="C35" s="2" t="s">
        <v>21</v>
      </c>
      <c r="D35" s="34">
        <v>69</v>
      </c>
      <c r="E35" s="36"/>
      <c r="F35" s="36">
        <v>32</v>
      </c>
      <c r="G35" s="37">
        <f>MAX(E35:F35)</f>
        <v>32</v>
      </c>
      <c r="H35" s="34">
        <v>48</v>
      </c>
      <c r="I35" s="36"/>
      <c r="J35" s="36"/>
      <c r="K35" s="36"/>
      <c r="L35" s="37"/>
      <c r="M35" s="34"/>
      <c r="N35" s="34">
        <f t="shared" si="12"/>
        <v>149</v>
      </c>
      <c r="O35" s="2">
        <f t="shared" si="13"/>
        <v>3</v>
      </c>
      <c r="P35" s="2"/>
      <c r="Q35" s="2"/>
      <c r="R35" s="2"/>
      <c r="S35" s="2"/>
      <c r="T35" s="2">
        <f t="shared" si="14"/>
        <v>1</v>
      </c>
      <c r="U35" s="2">
        <f t="shared" si="15"/>
        <v>0</v>
      </c>
      <c r="V35" s="2">
        <f t="shared" si="5"/>
        <v>1</v>
      </c>
      <c r="W35" s="2">
        <f t="shared" si="16"/>
        <v>0</v>
      </c>
      <c r="X35" s="2">
        <f t="shared" si="17"/>
        <v>0</v>
      </c>
      <c r="Y35" s="2">
        <f t="shared" si="18"/>
        <v>2</v>
      </c>
      <c r="Z35" s="34">
        <f t="shared" si="11"/>
        <v>149</v>
      </c>
      <c r="AA35" s="25" t="s">
        <v>581</v>
      </c>
    </row>
    <row r="36" spans="1:27">
      <c r="A36" s="12" t="s">
        <v>298</v>
      </c>
      <c r="B36" s="12" t="s">
        <v>42</v>
      </c>
      <c r="C36" s="12" t="s">
        <v>54</v>
      </c>
      <c r="D36" s="34">
        <v>72</v>
      </c>
      <c r="E36" s="36"/>
      <c r="F36" s="36">
        <v>21.6</v>
      </c>
      <c r="G36" s="37">
        <f>MAX(E36:F36)</f>
        <v>21.6</v>
      </c>
      <c r="H36" s="34">
        <v>46</v>
      </c>
      <c r="I36" s="36"/>
      <c r="J36" s="36"/>
      <c r="K36" s="36"/>
      <c r="L36" s="37"/>
      <c r="M36" s="34"/>
      <c r="N36" s="34">
        <f t="shared" si="12"/>
        <v>139.6</v>
      </c>
      <c r="O36" s="2">
        <f t="shared" si="13"/>
        <v>3</v>
      </c>
      <c r="P36" s="2"/>
      <c r="Q36" s="2"/>
      <c r="R36" s="2"/>
      <c r="S36" s="2"/>
      <c r="T36" s="2">
        <f t="shared" si="14"/>
        <v>1</v>
      </c>
      <c r="U36" s="2">
        <f t="shared" si="15"/>
        <v>0</v>
      </c>
      <c r="V36" s="2">
        <f t="shared" si="5"/>
        <v>1</v>
      </c>
      <c r="W36" s="2">
        <f t="shared" si="16"/>
        <v>0</v>
      </c>
      <c r="X36" s="2">
        <f t="shared" si="17"/>
        <v>0</v>
      </c>
      <c r="Y36" s="2">
        <f t="shared" si="18"/>
        <v>2</v>
      </c>
      <c r="Z36" s="34">
        <f t="shared" si="11"/>
        <v>139.6</v>
      </c>
      <c r="AA36" s="25" t="s">
        <v>581</v>
      </c>
    </row>
    <row r="37" spans="1:27">
      <c r="A37" s="12" t="s">
        <v>290</v>
      </c>
      <c r="B37" s="12" t="s">
        <v>31</v>
      </c>
      <c r="C37" s="12" t="s">
        <v>47</v>
      </c>
      <c r="D37" s="34">
        <v>49</v>
      </c>
      <c r="E37" s="36"/>
      <c r="F37" s="36">
        <v>14</v>
      </c>
      <c r="G37" s="37">
        <f>MAX(E37:F37)</f>
        <v>14</v>
      </c>
      <c r="H37" s="34"/>
      <c r="I37" s="36">
        <v>64</v>
      </c>
      <c r="J37" s="36"/>
      <c r="K37" s="36"/>
      <c r="L37" s="37">
        <f>MAX(I37:K37)</f>
        <v>64</v>
      </c>
      <c r="M37" s="34"/>
      <c r="N37" s="34">
        <f t="shared" si="12"/>
        <v>127</v>
      </c>
      <c r="O37" s="2">
        <f t="shared" si="13"/>
        <v>3</v>
      </c>
      <c r="P37" s="2"/>
      <c r="Q37" s="2"/>
      <c r="R37" s="2"/>
      <c r="S37" s="2"/>
      <c r="T37" s="2">
        <f t="shared" si="14"/>
        <v>1</v>
      </c>
      <c r="U37" s="2">
        <f t="shared" si="15"/>
        <v>0</v>
      </c>
      <c r="V37" s="2">
        <f t="shared" si="5"/>
        <v>0</v>
      </c>
      <c r="W37" s="2">
        <f t="shared" si="16"/>
        <v>1</v>
      </c>
      <c r="X37" s="2">
        <f t="shared" si="17"/>
        <v>0</v>
      </c>
      <c r="Y37" s="2">
        <f t="shared" si="18"/>
        <v>2</v>
      </c>
      <c r="Z37" s="34">
        <f t="shared" si="11"/>
        <v>127</v>
      </c>
      <c r="AA37" s="25" t="s">
        <v>581</v>
      </c>
    </row>
    <row r="38" spans="1:27">
      <c r="A38" s="2" t="s">
        <v>149</v>
      </c>
      <c r="B38" s="2" t="s">
        <v>15</v>
      </c>
      <c r="C38" s="2" t="s">
        <v>43</v>
      </c>
      <c r="D38" s="34"/>
      <c r="E38" s="36"/>
      <c r="F38" s="36"/>
      <c r="G38" s="37"/>
      <c r="H38" s="43">
        <v>50</v>
      </c>
      <c r="I38" s="36"/>
      <c r="J38" s="36">
        <v>90</v>
      </c>
      <c r="K38" s="36"/>
      <c r="L38" s="37">
        <f>MAX(I38:K38)</f>
        <v>90</v>
      </c>
      <c r="M38" s="34">
        <v>18.333333333333332</v>
      </c>
      <c r="N38" s="34">
        <f t="shared" si="12"/>
        <v>158.33333333333334</v>
      </c>
      <c r="O38" s="2">
        <f t="shared" si="13"/>
        <v>3</v>
      </c>
      <c r="P38" s="2"/>
      <c r="Q38" s="2"/>
      <c r="R38" s="2"/>
      <c r="S38" s="2"/>
      <c r="T38" s="2">
        <f t="shared" si="14"/>
        <v>0</v>
      </c>
      <c r="U38" s="2">
        <f t="shared" si="15"/>
        <v>0</v>
      </c>
      <c r="V38" s="44">
        <v>0</v>
      </c>
      <c r="W38" s="2">
        <f t="shared" si="16"/>
        <v>1</v>
      </c>
      <c r="X38" s="2">
        <f t="shared" si="17"/>
        <v>0</v>
      </c>
      <c r="Y38" s="2">
        <f t="shared" si="18"/>
        <v>1</v>
      </c>
      <c r="Z38" s="34">
        <f t="shared" si="11"/>
        <v>158.33333333333334</v>
      </c>
      <c r="AA38" s="7" t="s">
        <v>580</v>
      </c>
    </row>
    <row r="39" spans="1:27">
      <c r="A39" s="12" t="s">
        <v>269</v>
      </c>
      <c r="B39" s="12" t="s">
        <v>13</v>
      </c>
      <c r="C39" s="12" t="s">
        <v>27</v>
      </c>
      <c r="D39" s="34">
        <v>37</v>
      </c>
      <c r="E39" s="36">
        <v>19</v>
      </c>
      <c r="F39" s="36"/>
      <c r="G39" s="37">
        <f>MAX(E39:F39)</f>
        <v>19</v>
      </c>
      <c r="H39" s="34"/>
      <c r="I39" s="36">
        <v>81</v>
      </c>
      <c r="J39" s="36"/>
      <c r="K39" s="36"/>
      <c r="L39" s="37">
        <f>MAX(I39:K39)</f>
        <v>81</v>
      </c>
      <c r="M39" s="34"/>
      <c r="N39" s="34">
        <f t="shared" si="12"/>
        <v>137</v>
      </c>
      <c r="O39" s="2">
        <f t="shared" si="13"/>
        <v>3</v>
      </c>
      <c r="P39" s="2"/>
      <c r="Q39" s="2"/>
      <c r="R39" s="2"/>
      <c r="S39" s="2"/>
      <c r="T39" s="2">
        <f t="shared" si="14"/>
        <v>0</v>
      </c>
      <c r="U39" s="2">
        <f t="shared" si="15"/>
        <v>0</v>
      </c>
      <c r="V39" s="2">
        <f t="shared" ref="V39:V67" si="19">IF(H39&gt;45,1,0)</f>
        <v>0</v>
      </c>
      <c r="W39" s="2">
        <f t="shared" si="16"/>
        <v>1</v>
      </c>
      <c r="X39" s="2">
        <f t="shared" si="17"/>
        <v>0</v>
      </c>
      <c r="Y39" s="2">
        <f t="shared" si="18"/>
        <v>1</v>
      </c>
      <c r="Z39" s="34">
        <f t="shared" si="11"/>
        <v>137</v>
      </c>
      <c r="AA39" s="7" t="s">
        <v>580</v>
      </c>
    </row>
    <row r="40" spans="1:27">
      <c r="A40" s="12" t="s">
        <v>296</v>
      </c>
      <c r="B40" s="12" t="s">
        <v>74</v>
      </c>
      <c r="C40" s="12" t="s">
        <v>33</v>
      </c>
      <c r="D40" s="34">
        <v>48</v>
      </c>
      <c r="E40" s="36">
        <v>34</v>
      </c>
      <c r="F40" s="36"/>
      <c r="G40" s="37">
        <f>MAX(E40:F40)</f>
        <v>34</v>
      </c>
      <c r="H40" s="34">
        <v>42</v>
      </c>
      <c r="I40" s="36"/>
      <c r="J40" s="36"/>
      <c r="K40" s="36"/>
      <c r="L40" s="37"/>
      <c r="M40" s="34">
        <v>23</v>
      </c>
      <c r="N40" s="34">
        <f t="shared" si="12"/>
        <v>147</v>
      </c>
      <c r="O40" s="2">
        <f t="shared" si="13"/>
        <v>4</v>
      </c>
      <c r="P40" s="2"/>
      <c r="Q40" s="2"/>
      <c r="R40" s="2"/>
      <c r="S40" s="2"/>
      <c r="T40" s="2">
        <f t="shared" si="14"/>
        <v>1</v>
      </c>
      <c r="U40" s="2">
        <f t="shared" si="15"/>
        <v>0</v>
      </c>
      <c r="V40" s="2">
        <f t="shared" si="19"/>
        <v>0</v>
      </c>
      <c r="W40" s="2">
        <f t="shared" si="16"/>
        <v>0</v>
      </c>
      <c r="X40" s="2">
        <f t="shared" si="17"/>
        <v>0</v>
      </c>
      <c r="Y40" s="2">
        <f t="shared" si="18"/>
        <v>1</v>
      </c>
      <c r="Z40" s="34">
        <f>N40-MIN(D40,G40:H40,L40:M40)</f>
        <v>124</v>
      </c>
      <c r="AA40" s="7" t="s">
        <v>580</v>
      </c>
    </row>
    <row r="41" spans="1:27">
      <c r="A41" s="12" t="s">
        <v>288</v>
      </c>
      <c r="B41" s="12" t="s">
        <v>42</v>
      </c>
      <c r="C41" s="12" t="s">
        <v>16</v>
      </c>
      <c r="D41" s="34">
        <v>41</v>
      </c>
      <c r="E41" s="36"/>
      <c r="F41" s="36"/>
      <c r="G41" s="37"/>
      <c r="H41" s="34">
        <v>27</v>
      </c>
      <c r="I41" s="36">
        <v>56</v>
      </c>
      <c r="J41" s="36">
        <v>51</v>
      </c>
      <c r="K41" s="36"/>
      <c r="L41" s="37">
        <f>MAX(I41:K41)</f>
        <v>56</v>
      </c>
      <c r="M41" s="34"/>
      <c r="N41" s="34">
        <f t="shared" si="12"/>
        <v>124</v>
      </c>
      <c r="O41" s="2">
        <f t="shared" si="13"/>
        <v>3</v>
      </c>
      <c r="P41" s="2"/>
      <c r="Q41" s="2"/>
      <c r="R41" s="2"/>
      <c r="S41" s="2"/>
      <c r="T41" s="2">
        <f t="shared" si="14"/>
        <v>0</v>
      </c>
      <c r="U41" s="2">
        <f t="shared" si="15"/>
        <v>0</v>
      </c>
      <c r="V41" s="2">
        <f t="shared" si="19"/>
        <v>0</v>
      </c>
      <c r="W41" s="2">
        <f t="shared" si="16"/>
        <v>1</v>
      </c>
      <c r="X41" s="2">
        <f t="shared" si="17"/>
        <v>0</v>
      </c>
      <c r="Y41" s="2">
        <f t="shared" si="18"/>
        <v>1</v>
      </c>
      <c r="Z41" s="34">
        <f>N41</f>
        <v>124</v>
      </c>
      <c r="AA41" s="7" t="s">
        <v>580</v>
      </c>
    </row>
    <row r="42" spans="1:27">
      <c r="A42" s="12" t="s">
        <v>283</v>
      </c>
      <c r="B42" s="12" t="s">
        <v>18</v>
      </c>
      <c r="C42" s="12" t="s">
        <v>69</v>
      </c>
      <c r="D42" s="34">
        <v>40</v>
      </c>
      <c r="E42" s="36"/>
      <c r="F42" s="36">
        <v>15.6</v>
      </c>
      <c r="G42" s="37">
        <f>MAX(E42:F42)</f>
        <v>15.6</v>
      </c>
      <c r="H42" s="34"/>
      <c r="I42" s="36"/>
      <c r="J42" s="36"/>
      <c r="K42" s="36"/>
      <c r="L42" s="37"/>
      <c r="M42" s="34">
        <v>63</v>
      </c>
      <c r="N42" s="34">
        <f t="shared" si="12"/>
        <v>118.6</v>
      </c>
      <c r="O42" s="2">
        <f t="shared" si="13"/>
        <v>3</v>
      </c>
      <c r="P42" s="2"/>
      <c r="Q42" s="2"/>
      <c r="R42" s="2"/>
      <c r="S42" s="2"/>
      <c r="T42" s="2">
        <f t="shared" si="14"/>
        <v>0</v>
      </c>
      <c r="U42" s="2">
        <f t="shared" si="15"/>
        <v>0</v>
      </c>
      <c r="V42" s="2">
        <f t="shared" si="19"/>
        <v>0</v>
      </c>
      <c r="W42" s="2">
        <f t="shared" si="16"/>
        <v>0</v>
      </c>
      <c r="X42" s="2">
        <f t="shared" si="17"/>
        <v>1</v>
      </c>
      <c r="Y42" s="2">
        <f t="shared" si="18"/>
        <v>1</v>
      </c>
      <c r="Z42" s="34">
        <f>N42</f>
        <v>118.6</v>
      </c>
      <c r="AA42" s="7" t="s">
        <v>580</v>
      </c>
    </row>
    <row r="43" spans="1:27">
      <c r="A43" s="2" t="s">
        <v>138</v>
      </c>
      <c r="B43" s="2" t="s">
        <v>112</v>
      </c>
      <c r="C43" s="2" t="s">
        <v>6</v>
      </c>
      <c r="D43" s="34">
        <v>14</v>
      </c>
      <c r="E43" s="36"/>
      <c r="F43" s="36">
        <v>14</v>
      </c>
      <c r="G43" s="37">
        <f>MAX(E43:F43)</f>
        <v>14</v>
      </c>
      <c r="H43" s="34">
        <v>29</v>
      </c>
      <c r="I43" s="36">
        <v>56</v>
      </c>
      <c r="J43" s="36"/>
      <c r="K43" s="36"/>
      <c r="L43" s="37">
        <f>MAX(I43:K43)</f>
        <v>56</v>
      </c>
      <c r="M43" s="34"/>
      <c r="N43" s="34">
        <f t="shared" si="12"/>
        <v>113</v>
      </c>
      <c r="O43" s="2">
        <f t="shared" si="13"/>
        <v>4</v>
      </c>
      <c r="P43" s="2"/>
      <c r="Q43" s="2"/>
      <c r="R43" s="2"/>
      <c r="S43" s="2"/>
      <c r="T43" s="2">
        <f t="shared" si="14"/>
        <v>0</v>
      </c>
      <c r="U43" s="2">
        <f t="shared" si="15"/>
        <v>0</v>
      </c>
      <c r="V43" s="2">
        <f t="shared" si="19"/>
        <v>0</v>
      </c>
      <c r="W43" s="2">
        <f t="shared" si="16"/>
        <v>1</v>
      </c>
      <c r="X43" s="2">
        <f t="shared" si="17"/>
        <v>0</v>
      </c>
      <c r="Y43" s="2">
        <f t="shared" si="18"/>
        <v>1</v>
      </c>
      <c r="Z43" s="34">
        <f>N43-MIN(D43,G43:H43,L43:M43)</f>
        <v>99</v>
      </c>
      <c r="AA43" s="7" t="s">
        <v>580</v>
      </c>
    </row>
    <row r="44" spans="1:27">
      <c r="A44" s="12" t="s">
        <v>263</v>
      </c>
      <c r="B44" s="12" t="s">
        <v>25</v>
      </c>
      <c r="C44" s="12" t="s">
        <v>44</v>
      </c>
      <c r="D44" s="34">
        <v>18</v>
      </c>
      <c r="E44" s="36"/>
      <c r="F44" s="36">
        <v>79.2</v>
      </c>
      <c r="G44" s="37">
        <f>MAX(E44:F44)</f>
        <v>79.2</v>
      </c>
      <c r="H44" s="34"/>
      <c r="I44" s="36"/>
      <c r="J44" s="36"/>
      <c r="K44" s="36"/>
      <c r="L44" s="37"/>
      <c r="M44" s="34"/>
      <c r="N44" s="34">
        <f t="shared" si="12"/>
        <v>97.2</v>
      </c>
      <c r="O44" s="2">
        <f t="shared" si="13"/>
        <v>2</v>
      </c>
      <c r="P44" s="2"/>
      <c r="Q44" s="2"/>
      <c r="R44" s="2"/>
      <c r="S44" s="2"/>
      <c r="T44" s="2">
        <f t="shared" si="14"/>
        <v>0</v>
      </c>
      <c r="U44" s="2">
        <f t="shared" si="15"/>
        <v>1</v>
      </c>
      <c r="V44" s="2">
        <f t="shared" si="19"/>
        <v>0</v>
      </c>
      <c r="W44" s="2">
        <f t="shared" si="16"/>
        <v>0</v>
      </c>
      <c r="X44" s="2">
        <f t="shared" si="17"/>
        <v>0</v>
      </c>
      <c r="Y44" s="2">
        <f t="shared" si="18"/>
        <v>1</v>
      </c>
      <c r="Z44" s="34">
        <f t="shared" ref="Z44:Z67" si="20">N44</f>
        <v>97.2</v>
      </c>
      <c r="AA44" s="7" t="s">
        <v>580</v>
      </c>
    </row>
    <row r="45" spans="1:27">
      <c r="A45" s="12" t="s">
        <v>176</v>
      </c>
      <c r="B45" s="12" t="s">
        <v>74</v>
      </c>
      <c r="C45" s="12" t="s">
        <v>23</v>
      </c>
      <c r="D45" s="34">
        <v>10</v>
      </c>
      <c r="E45" s="36"/>
      <c r="F45" s="36">
        <v>3.2</v>
      </c>
      <c r="G45" s="37">
        <f>MAX(E45:F45)</f>
        <v>3.2</v>
      </c>
      <c r="H45" s="34"/>
      <c r="I45" s="36">
        <v>66</v>
      </c>
      <c r="J45" s="36"/>
      <c r="K45" s="36"/>
      <c r="L45" s="37">
        <f>MAX(I45:K45)</f>
        <v>66</v>
      </c>
      <c r="M45" s="34"/>
      <c r="N45" s="34">
        <f t="shared" si="12"/>
        <v>79.2</v>
      </c>
      <c r="O45" s="2">
        <f t="shared" si="13"/>
        <v>3</v>
      </c>
      <c r="P45" s="2"/>
      <c r="Q45" s="2"/>
      <c r="R45" s="2"/>
      <c r="S45" s="2"/>
      <c r="T45" s="2">
        <f t="shared" si="14"/>
        <v>0</v>
      </c>
      <c r="U45" s="2">
        <f t="shared" si="15"/>
        <v>0</v>
      </c>
      <c r="V45" s="2">
        <f t="shared" si="19"/>
        <v>0</v>
      </c>
      <c r="W45" s="2">
        <f t="shared" si="16"/>
        <v>1</v>
      </c>
      <c r="X45" s="2">
        <f t="shared" si="17"/>
        <v>0</v>
      </c>
      <c r="Y45" s="2">
        <f t="shared" si="18"/>
        <v>1</v>
      </c>
      <c r="Z45" s="34">
        <f t="shared" si="20"/>
        <v>79.2</v>
      </c>
      <c r="AA45" s="7" t="s">
        <v>580</v>
      </c>
    </row>
    <row r="46" spans="1:27" s="7" customFormat="1">
      <c r="A46" s="2" t="s">
        <v>142</v>
      </c>
      <c r="B46" s="2" t="s">
        <v>42</v>
      </c>
      <c r="C46" s="2" t="s">
        <v>19</v>
      </c>
      <c r="D46" s="34">
        <v>47</v>
      </c>
      <c r="E46" s="36"/>
      <c r="F46" s="36"/>
      <c r="G46" s="37"/>
      <c r="H46" s="34"/>
      <c r="I46" s="36"/>
      <c r="J46" s="36"/>
      <c r="K46" s="36"/>
      <c r="L46" s="37"/>
      <c r="M46" s="34">
        <v>30</v>
      </c>
      <c r="N46" s="34">
        <f t="shared" si="12"/>
        <v>77</v>
      </c>
      <c r="O46" s="2">
        <f t="shared" si="13"/>
        <v>2</v>
      </c>
      <c r="P46" s="2"/>
      <c r="Q46" s="2"/>
      <c r="R46" s="2"/>
      <c r="S46" s="2"/>
      <c r="T46" s="2">
        <f t="shared" si="14"/>
        <v>1</v>
      </c>
      <c r="U46" s="2">
        <f t="shared" si="15"/>
        <v>0</v>
      </c>
      <c r="V46" s="2">
        <f t="shared" si="19"/>
        <v>0</v>
      </c>
      <c r="W46" s="2">
        <f t="shared" si="16"/>
        <v>0</v>
      </c>
      <c r="X46" s="2">
        <f t="shared" si="17"/>
        <v>0</v>
      </c>
      <c r="Y46" s="2">
        <f t="shared" si="18"/>
        <v>1</v>
      </c>
      <c r="Z46" s="34">
        <f t="shared" si="20"/>
        <v>77</v>
      </c>
      <c r="AA46" s="7" t="s">
        <v>580</v>
      </c>
    </row>
    <row r="47" spans="1:27" s="7" customFormat="1">
      <c r="A47" s="12" t="s">
        <v>258</v>
      </c>
      <c r="B47" s="12" t="s">
        <v>98</v>
      </c>
      <c r="C47" s="12" t="s">
        <v>11</v>
      </c>
      <c r="D47" s="34"/>
      <c r="E47" s="36"/>
      <c r="F47" s="36"/>
      <c r="G47" s="37"/>
      <c r="H47" s="34"/>
      <c r="I47" s="36"/>
      <c r="J47" s="36"/>
      <c r="K47" s="36"/>
      <c r="L47" s="37"/>
      <c r="M47" s="34">
        <v>68</v>
      </c>
      <c r="N47" s="34">
        <f t="shared" si="12"/>
        <v>68</v>
      </c>
      <c r="O47" s="2">
        <f t="shared" si="13"/>
        <v>1</v>
      </c>
      <c r="P47" s="2"/>
      <c r="Q47" s="2"/>
      <c r="R47" s="2"/>
      <c r="S47" s="2"/>
      <c r="T47" s="2">
        <f t="shared" si="14"/>
        <v>0</v>
      </c>
      <c r="U47" s="2">
        <f t="shared" si="15"/>
        <v>0</v>
      </c>
      <c r="V47" s="2">
        <f t="shared" si="19"/>
        <v>0</v>
      </c>
      <c r="W47" s="2">
        <f t="shared" si="16"/>
        <v>0</v>
      </c>
      <c r="X47" s="2">
        <f t="shared" si="17"/>
        <v>1</v>
      </c>
      <c r="Y47" s="2">
        <f t="shared" si="18"/>
        <v>1</v>
      </c>
      <c r="Z47" s="34">
        <f t="shared" si="20"/>
        <v>68</v>
      </c>
      <c r="AA47" s="7" t="s">
        <v>580</v>
      </c>
    </row>
    <row r="48" spans="1:27" s="7" customFormat="1">
      <c r="A48" s="12" t="s">
        <v>278</v>
      </c>
      <c r="B48" s="12" t="s">
        <v>36</v>
      </c>
      <c r="C48" s="12" t="s">
        <v>17</v>
      </c>
      <c r="D48" s="34"/>
      <c r="E48" s="36"/>
      <c r="F48" s="36"/>
      <c r="G48" s="37"/>
      <c r="H48" s="34"/>
      <c r="I48" s="36">
        <v>68</v>
      </c>
      <c r="J48" s="36"/>
      <c r="K48" s="36"/>
      <c r="L48" s="37">
        <f>MAX(I48:K48)</f>
        <v>68</v>
      </c>
      <c r="M48" s="34"/>
      <c r="N48" s="34">
        <f t="shared" si="12"/>
        <v>68</v>
      </c>
      <c r="O48" s="2">
        <f t="shared" si="13"/>
        <v>1</v>
      </c>
      <c r="P48" s="2"/>
      <c r="Q48" s="2"/>
      <c r="R48" s="2"/>
      <c r="S48" s="2"/>
      <c r="T48" s="2">
        <f t="shared" si="14"/>
        <v>0</v>
      </c>
      <c r="U48" s="2">
        <f t="shared" si="15"/>
        <v>0</v>
      </c>
      <c r="V48" s="2">
        <f t="shared" si="19"/>
        <v>0</v>
      </c>
      <c r="W48" s="2">
        <f t="shared" si="16"/>
        <v>1</v>
      </c>
      <c r="X48" s="2">
        <f t="shared" si="17"/>
        <v>0</v>
      </c>
      <c r="Y48" s="2">
        <f t="shared" si="18"/>
        <v>1</v>
      </c>
      <c r="Z48" s="34">
        <f t="shared" si="20"/>
        <v>68</v>
      </c>
      <c r="AA48" s="7" t="s">
        <v>580</v>
      </c>
    </row>
    <row r="49" spans="1:27" s="7" customFormat="1">
      <c r="A49" s="12" t="s">
        <v>129</v>
      </c>
      <c r="B49" s="12" t="s">
        <v>24</v>
      </c>
      <c r="C49" s="12" t="s">
        <v>23</v>
      </c>
      <c r="D49" s="34">
        <v>14</v>
      </c>
      <c r="E49" s="36">
        <v>11</v>
      </c>
      <c r="F49" s="36">
        <v>12.8</v>
      </c>
      <c r="G49" s="37">
        <f>MAX(E49:F49)</f>
        <v>12.8</v>
      </c>
      <c r="H49" s="34"/>
      <c r="I49" s="36">
        <v>38</v>
      </c>
      <c r="J49" s="36"/>
      <c r="K49" s="36"/>
      <c r="L49" s="37">
        <f>MAX(I49:K49)</f>
        <v>38</v>
      </c>
      <c r="M49" s="34"/>
      <c r="N49" s="34">
        <f t="shared" si="12"/>
        <v>64.8</v>
      </c>
      <c r="O49" s="2">
        <f t="shared" si="13"/>
        <v>3</v>
      </c>
      <c r="P49" s="2"/>
      <c r="Q49" s="2"/>
      <c r="R49" s="2">
        <v>29</v>
      </c>
      <c r="S49" s="2"/>
      <c r="T49" s="2">
        <f t="shared" si="14"/>
        <v>0</v>
      </c>
      <c r="U49" s="2">
        <f t="shared" si="15"/>
        <v>0</v>
      </c>
      <c r="V49" s="2">
        <f t="shared" si="19"/>
        <v>0</v>
      </c>
      <c r="W49" s="2">
        <f t="shared" si="16"/>
        <v>0</v>
      </c>
      <c r="X49" s="2">
        <f t="shared" si="17"/>
        <v>0</v>
      </c>
      <c r="Y49" s="2">
        <f t="shared" si="18"/>
        <v>0</v>
      </c>
      <c r="Z49" s="34">
        <f t="shared" si="20"/>
        <v>64.8</v>
      </c>
      <c r="AA49" s="7" t="s">
        <v>580</v>
      </c>
    </row>
    <row r="50" spans="1:27" s="7" customFormat="1">
      <c r="A50" s="12" t="s">
        <v>297</v>
      </c>
      <c r="B50" s="12" t="s">
        <v>25</v>
      </c>
      <c r="C50" s="12" t="s">
        <v>17</v>
      </c>
      <c r="D50" s="34">
        <v>38</v>
      </c>
      <c r="E50" s="36"/>
      <c r="F50" s="36">
        <v>26.8</v>
      </c>
      <c r="G50" s="37">
        <f>MAX(E50:F50)</f>
        <v>26.8</v>
      </c>
      <c r="H50" s="34"/>
      <c r="I50" s="36"/>
      <c r="J50" s="36"/>
      <c r="K50" s="36"/>
      <c r="L50" s="37"/>
      <c r="M50" s="34"/>
      <c r="N50" s="34">
        <f t="shared" si="12"/>
        <v>64.8</v>
      </c>
      <c r="O50" s="2">
        <f t="shared" si="13"/>
        <v>2</v>
      </c>
      <c r="P50" s="2"/>
      <c r="Q50" s="2"/>
      <c r="R50" s="2"/>
      <c r="S50" s="2"/>
      <c r="T50" s="2">
        <f t="shared" si="14"/>
        <v>0</v>
      </c>
      <c r="U50" s="2">
        <f t="shared" si="15"/>
        <v>0</v>
      </c>
      <c r="V50" s="2">
        <f t="shared" si="19"/>
        <v>0</v>
      </c>
      <c r="W50" s="2">
        <f t="shared" si="16"/>
        <v>0</v>
      </c>
      <c r="X50" s="2">
        <f t="shared" si="17"/>
        <v>0</v>
      </c>
      <c r="Y50" s="2">
        <f t="shared" si="18"/>
        <v>0</v>
      </c>
      <c r="Z50" s="34">
        <f t="shared" si="20"/>
        <v>64.8</v>
      </c>
      <c r="AA50" s="7" t="s">
        <v>580</v>
      </c>
    </row>
    <row r="51" spans="1:27" s="7" customFormat="1">
      <c r="A51" s="12" t="s">
        <v>286</v>
      </c>
      <c r="B51" s="12" t="s">
        <v>287</v>
      </c>
      <c r="C51" s="12"/>
      <c r="D51" s="34">
        <v>30</v>
      </c>
      <c r="E51" s="36"/>
      <c r="F51" s="36">
        <v>6.8</v>
      </c>
      <c r="G51" s="37">
        <f>MAX(E51:F51)</f>
        <v>6.8</v>
      </c>
      <c r="H51" s="34">
        <v>18</v>
      </c>
      <c r="I51" s="36"/>
      <c r="J51" s="36"/>
      <c r="K51" s="36"/>
      <c r="L51" s="37"/>
      <c r="M51" s="34"/>
      <c r="N51" s="34">
        <f t="shared" si="12"/>
        <v>54.8</v>
      </c>
      <c r="O51" s="2">
        <f t="shared" si="13"/>
        <v>3</v>
      </c>
      <c r="P51" s="2"/>
      <c r="Q51" s="2"/>
      <c r="R51" s="2"/>
      <c r="S51" s="2"/>
      <c r="T51" s="2">
        <f t="shared" si="14"/>
        <v>0</v>
      </c>
      <c r="U51" s="2">
        <f t="shared" si="15"/>
        <v>0</v>
      </c>
      <c r="V51" s="2">
        <f t="shared" si="19"/>
        <v>0</v>
      </c>
      <c r="W51" s="2">
        <f t="shared" si="16"/>
        <v>0</v>
      </c>
      <c r="X51" s="2">
        <f t="shared" si="17"/>
        <v>0</v>
      </c>
      <c r="Y51" s="2">
        <f t="shared" si="18"/>
        <v>0</v>
      </c>
      <c r="Z51" s="34">
        <f t="shared" si="20"/>
        <v>54.8</v>
      </c>
      <c r="AA51" s="7" t="s">
        <v>580</v>
      </c>
    </row>
    <row r="52" spans="1:27" s="7" customFormat="1">
      <c r="A52" s="2" t="s">
        <v>124</v>
      </c>
      <c r="B52" s="2" t="s">
        <v>125</v>
      </c>
      <c r="C52" s="2" t="s">
        <v>19</v>
      </c>
      <c r="D52" s="34">
        <v>18</v>
      </c>
      <c r="E52" s="36">
        <v>28.333333333333332</v>
      </c>
      <c r="F52" s="36"/>
      <c r="G52" s="37">
        <f>MAX(E52:F52)</f>
        <v>28.333333333333332</v>
      </c>
      <c r="H52" s="34"/>
      <c r="I52" s="36"/>
      <c r="J52" s="36"/>
      <c r="K52" s="36"/>
      <c r="L52" s="37"/>
      <c r="M52" s="34"/>
      <c r="N52" s="34">
        <f t="shared" si="12"/>
        <v>46.333333333333329</v>
      </c>
      <c r="O52" s="2">
        <f t="shared" si="13"/>
        <v>2</v>
      </c>
      <c r="P52" s="2"/>
      <c r="Q52" s="2"/>
      <c r="R52" s="2"/>
      <c r="S52" s="2"/>
      <c r="T52" s="2">
        <f t="shared" si="14"/>
        <v>0</v>
      </c>
      <c r="U52" s="2">
        <f t="shared" si="15"/>
        <v>0</v>
      </c>
      <c r="V52" s="2">
        <f t="shared" si="19"/>
        <v>0</v>
      </c>
      <c r="W52" s="2">
        <f t="shared" si="16"/>
        <v>0</v>
      </c>
      <c r="X52" s="2">
        <f t="shared" si="17"/>
        <v>0</v>
      </c>
      <c r="Y52" s="2">
        <f t="shared" si="18"/>
        <v>0</v>
      </c>
      <c r="Z52" s="34">
        <f t="shared" si="20"/>
        <v>46.333333333333329</v>
      </c>
      <c r="AA52" s="7" t="s">
        <v>580</v>
      </c>
    </row>
    <row r="53" spans="1:27" s="7" customFormat="1">
      <c r="A53" s="12" t="s">
        <v>277</v>
      </c>
      <c r="B53" s="12" t="s">
        <v>125</v>
      </c>
      <c r="C53" s="12"/>
      <c r="D53" s="34"/>
      <c r="E53" s="36">
        <v>13</v>
      </c>
      <c r="F53" s="36"/>
      <c r="G53" s="37">
        <f>MAX(E53:F53)</f>
        <v>13</v>
      </c>
      <c r="H53" s="43">
        <v>17</v>
      </c>
      <c r="I53" s="36"/>
      <c r="J53" s="36"/>
      <c r="K53" s="36"/>
      <c r="L53" s="37"/>
      <c r="M53" s="34"/>
      <c r="N53" s="34">
        <f t="shared" si="12"/>
        <v>30</v>
      </c>
      <c r="O53" s="2">
        <f t="shared" si="13"/>
        <v>2</v>
      </c>
      <c r="P53" s="2"/>
      <c r="Q53" s="2"/>
      <c r="R53" s="2"/>
      <c r="S53" s="2"/>
      <c r="T53" s="2">
        <f t="shared" si="14"/>
        <v>0</v>
      </c>
      <c r="U53" s="2">
        <f t="shared" si="15"/>
        <v>0</v>
      </c>
      <c r="V53" s="2">
        <f t="shared" si="19"/>
        <v>0</v>
      </c>
      <c r="W53" s="2">
        <f t="shared" si="16"/>
        <v>0</v>
      </c>
      <c r="X53" s="2">
        <f t="shared" si="17"/>
        <v>0</v>
      </c>
      <c r="Y53" s="2">
        <f t="shared" si="18"/>
        <v>0</v>
      </c>
      <c r="Z53" s="34">
        <f t="shared" si="20"/>
        <v>30</v>
      </c>
      <c r="AA53" s="49" t="s">
        <v>573</v>
      </c>
    </row>
    <row r="54" spans="1:27">
      <c r="A54" s="2" t="s">
        <v>132</v>
      </c>
      <c r="B54" s="2" t="s">
        <v>104</v>
      </c>
      <c r="C54" s="2" t="s">
        <v>61</v>
      </c>
      <c r="D54" s="34"/>
      <c r="E54" s="36"/>
      <c r="F54" s="36"/>
      <c r="G54" s="37"/>
      <c r="H54" s="34"/>
      <c r="I54" s="36"/>
      <c r="J54" s="36"/>
      <c r="K54" s="36"/>
      <c r="L54" s="37"/>
      <c r="M54" s="34">
        <v>25</v>
      </c>
      <c r="N54" s="34">
        <f t="shared" si="12"/>
        <v>25</v>
      </c>
      <c r="O54" s="2">
        <f t="shared" si="13"/>
        <v>1</v>
      </c>
      <c r="P54" s="2"/>
      <c r="Q54" s="2"/>
      <c r="R54" s="2"/>
      <c r="S54" s="2"/>
      <c r="T54" s="2">
        <f t="shared" si="14"/>
        <v>0</v>
      </c>
      <c r="U54" s="2">
        <f t="shared" si="15"/>
        <v>0</v>
      </c>
      <c r="V54" s="2">
        <f t="shared" si="19"/>
        <v>0</v>
      </c>
      <c r="W54" s="2">
        <f t="shared" si="16"/>
        <v>0</v>
      </c>
      <c r="X54" s="2">
        <f t="shared" si="17"/>
        <v>0</v>
      </c>
      <c r="Y54" s="2">
        <f t="shared" si="18"/>
        <v>0</v>
      </c>
      <c r="Z54" s="34">
        <f t="shared" si="20"/>
        <v>25</v>
      </c>
      <c r="AA54" s="7" t="s">
        <v>580</v>
      </c>
    </row>
    <row r="55" spans="1:27" s="7" customFormat="1">
      <c r="A55" s="12" t="s">
        <v>272</v>
      </c>
      <c r="B55" s="12" t="s">
        <v>62</v>
      </c>
      <c r="C55" s="12" t="s">
        <v>1</v>
      </c>
      <c r="D55" s="34">
        <v>18</v>
      </c>
      <c r="E55" s="36"/>
      <c r="F55" s="36">
        <v>3.2</v>
      </c>
      <c r="G55" s="37">
        <f>MAX(E55:F55)</f>
        <v>3.2</v>
      </c>
      <c r="H55" s="34"/>
      <c r="I55" s="36"/>
      <c r="J55" s="36"/>
      <c r="K55" s="36"/>
      <c r="L55" s="37"/>
      <c r="M55" s="34"/>
      <c r="N55" s="34">
        <f t="shared" si="12"/>
        <v>21.2</v>
      </c>
      <c r="O55" s="2">
        <f t="shared" si="13"/>
        <v>2</v>
      </c>
      <c r="P55" s="2"/>
      <c r="Q55" s="2"/>
      <c r="R55" s="2"/>
      <c r="S55" s="2"/>
      <c r="T55" s="2">
        <f t="shared" si="14"/>
        <v>0</v>
      </c>
      <c r="U55" s="2">
        <f t="shared" si="15"/>
        <v>0</v>
      </c>
      <c r="V55" s="2">
        <f t="shared" si="19"/>
        <v>0</v>
      </c>
      <c r="W55" s="2">
        <f t="shared" si="16"/>
        <v>0</v>
      </c>
      <c r="X55" s="2">
        <f t="shared" si="17"/>
        <v>0</v>
      </c>
      <c r="Y55" s="2">
        <f t="shared" si="18"/>
        <v>0</v>
      </c>
      <c r="Z55" s="34">
        <f t="shared" si="20"/>
        <v>21.2</v>
      </c>
      <c r="AA55" s="7" t="s">
        <v>580</v>
      </c>
    </row>
    <row r="56" spans="1:27" s="7" customFormat="1">
      <c r="A56" s="12" t="s">
        <v>273</v>
      </c>
      <c r="B56" s="12" t="s">
        <v>15</v>
      </c>
      <c r="C56" s="12" t="s">
        <v>86</v>
      </c>
      <c r="D56" s="34"/>
      <c r="E56" s="36"/>
      <c r="F56" s="36">
        <v>3.2</v>
      </c>
      <c r="G56" s="37">
        <f>MAX(E56:F56)</f>
        <v>3.2</v>
      </c>
      <c r="H56" s="34"/>
      <c r="I56" s="36"/>
      <c r="J56" s="36"/>
      <c r="K56" s="36"/>
      <c r="L56" s="37"/>
      <c r="M56" s="34">
        <v>17</v>
      </c>
      <c r="N56" s="34">
        <f t="shared" si="12"/>
        <v>20.2</v>
      </c>
      <c r="O56" s="2">
        <f t="shared" si="13"/>
        <v>2</v>
      </c>
      <c r="P56" s="2"/>
      <c r="Q56" s="2">
        <v>1</v>
      </c>
      <c r="R56" s="2"/>
      <c r="S56" s="2"/>
      <c r="T56" s="2">
        <f t="shared" si="14"/>
        <v>0</v>
      </c>
      <c r="U56" s="2">
        <f t="shared" si="15"/>
        <v>0</v>
      </c>
      <c r="V56" s="2">
        <f t="shared" si="19"/>
        <v>0</v>
      </c>
      <c r="W56" s="2">
        <f t="shared" si="16"/>
        <v>0</v>
      </c>
      <c r="X56" s="2">
        <f t="shared" si="17"/>
        <v>0</v>
      </c>
      <c r="Y56" s="2">
        <f t="shared" si="18"/>
        <v>0</v>
      </c>
      <c r="Z56" s="34">
        <f t="shared" si="20"/>
        <v>20.2</v>
      </c>
      <c r="AA56" s="7" t="s">
        <v>580</v>
      </c>
    </row>
    <row r="57" spans="1:27" s="7" customFormat="1">
      <c r="A57" s="12" t="s">
        <v>264</v>
      </c>
      <c r="B57" s="12" t="s">
        <v>8</v>
      </c>
      <c r="C57" s="12" t="s">
        <v>37</v>
      </c>
      <c r="D57" s="34">
        <v>18</v>
      </c>
      <c r="E57" s="36"/>
      <c r="F57" s="36"/>
      <c r="G57" s="37"/>
      <c r="H57" s="34"/>
      <c r="I57" s="36"/>
      <c r="J57" s="36"/>
      <c r="K57" s="36"/>
      <c r="L57" s="37"/>
      <c r="M57" s="34"/>
      <c r="N57" s="34">
        <f t="shared" si="12"/>
        <v>18</v>
      </c>
      <c r="O57" s="2">
        <f t="shared" si="13"/>
        <v>1</v>
      </c>
      <c r="P57" s="2"/>
      <c r="Q57" s="2"/>
      <c r="R57" s="2"/>
      <c r="S57" s="2"/>
      <c r="T57" s="2">
        <f t="shared" si="14"/>
        <v>0</v>
      </c>
      <c r="U57" s="2">
        <f t="shared" si="15"/>
        <v>0</v>
      </c>
      <c r="V57" s="2">
        <f t="shared" si="19"/>
        <v>0</v>
      </c>
      <c r="W57" s="2">
        <f t="shared" si="16"/>
        <v>0</v>
      </c>
      <c r="X57" s="2">
        <f t="shared" si="17"/>
        <v>0</v>
      </c>
      <c r="Y57" s="2">
        <f t="shared" si="18"/>
        <v>0</v>
      </c>
      <c r="Z57" s="34">
        <f t="shared" si="20"/>
        <v>18</v>
      </c>
      <c r="AA57" s="7" t="s">
        <v>580</v>
      </c>
    </row>
    <row r="58" spans="1:27" s="7" customFormat="1">
      <c r="A58" s="12" t="s">
        <v>267</v>
      </c>
      <c r="B58" s="12" t="s">
        <v>125</v>
      </c>
      <c r="C58" s="12" t="s">
        <v>27</v>
      </c>
      <c r="D58" s="34"/>
      <c r="E58" s="36"/>
      <c r="F58" s="36">
        <v>16.8</v>
      </c>
      <c r="G58" s="37">
        <f>MAX(E58:F58)</f>
        <v>16.8</v>
      </c>
      <c r="H58" s="34"/>
      <c r="I58" s="36"/>
      <c r="J58" s="36"/>
      <c r="K58" s="36"/>
      <c r="L58" s="37"/>
      <c r="M58" s="34"/>
      <c r="N58" s="34">
        <f t="shared" si="12"/>
        <v>16.8</v>
      </c>
      <c r="O58" s="2">
        <f t="shared" si="13"/>
        <v>1</v>
      </c>
      <c r="P58" s="2"/>
      <c r="Q58" s="2"/>
      <c r="R58" s="2"/>
      <c r="S58" s="2"/>
      <c r="T58" s="2">
        <f t="shared" si="14"/>
        <v>0</v>
      </c>
      <c r="U58" s="2">
        <f t="shared" si="15"/>
        <v>0</v>
      </c>
      <c r="V58" s="2">
        <f t="shared" si="19"/>
        <v>0</v>
      </c>
      <c r="W58" s="2">
        <f t="shared" si="16"/>
        <v>0</v>
      </c>
      <c r="X58" s="2">
        <f t="shared" si="17"/>
        <v>0</v>
      </c>
      <c r="Y58" s="2">
        <f t="shared" si="18"/>
        <v>0</v>
      </c>
      <c r="Z58" s="34">
        <f t="shared" si="20"/>
        <v>16.8</v>
      </c>
      <c r="AA58" s="7" t="s">
        <v>580</v>
      </c>
    </row>
    <row r="59" spans="1:27" s="7" customFormat="1">
      <c r="A59" s="2" t="s">
        <v>135</v>
      </c>
      <c r="B59" s="2" t="s">
        <v>136</v>
      </c>
      <c r="C59" s="2" t="s">
        <v>137</v>
      </c>
      <c r="D59" s="34"/>
      <c r="E59" s="36"/>
      <c r="F59" s="36"/>
      <c r="G59" s="37"/>
      <c r="H59" s="34"/>
      <c r="I59" s="36"/>
      <c r="J59" s="36"/>
      <c r="K59" s="36"/>
      <c r="L59" s="37"/>
      <c r="M59" s="34"/>
      <c r="N59" s="34">
        <f t="shared" si="12"/>
        <v>0</v>
      </c>
      <c r="O59" s="2">
        <f t="shared" si="13"/>
        <v>0</v>
      </c>
      <c r="P59" s="2"/>
      <c r="Q59" s="2"/>
      <c r="R59" s="2"/>
      <c r="S59" s="2"/>
      <c r="T59" s="2">
        <f t="shared" si="14"/>
        <v>0</v>
      </c>
      <c r="U59" s="2">
        <f t="shared" si="15"/>
        <v>0</v>
      </c>
      <c r="V59" s="2">
        <f t="shared" si="19"/>
        <v>0</v>
      </c>
      <c r="W59" s="2">
        <f t="shared" si="16"/>
        <v>0</v>
      </c>
      <c r="X59" s="2">
        <f t="shared" si="17"/>
        <v>0</v>
      </c>
      <c r="Y59" s="2">
        <f t="shared" si="18"/>
        <v>0</v>
      </c>
      <c r="Z59" s="34">
        <f t="shared" si="20"/>
        <v>0</v>
      </c>
      <c r="AA59" s="7" t="s">
        <v>582</v>
      </c>
    </row>
    <row r="60" spans="1:27" s="7" customFormat="1">
      <c r="A60" s="2" t="s">
        <v>99</v>
      </c>
      <c r="B60" s="2" t="s">
        <v>116</v>
      </c>
      <c r="C60" s="2" t="s">
        <v>102</v>
      </c>
      <c r="D60" s="34"/>
      <c r="E60" s="36"/>
      <c r="F60" s="36"/>
      <c r="G60" s="37"/>
      <c r="H60" s="34"/>
      <c r="I60" s="36"/>
      <c r="J60" s="36"/>
      <c r="K60" s="36"/>
      <c r="L60" s="37"/>
      <c r="M60" s="34"/>
      <c r="N60" s="34">
        <f t="shared" si="12"/>
        <v>0</v>
      </c>
      <c r="O60" s="2">
        <f t="shared" si="13"/>
        <v>0</v>
      </c>
      <c r="P60" s="2"/>
      <c r="Q60" s="2"/>
      <c r="R60" s="2"/>
      <c r="S60" s="2"/>
      <c r="T60" s="2">
        <f t="shared" si="14"/>
        <v>0</v>
      </c>
      <c r="U60" s="2">
        <f t="shared" si="15"/>
        <v>0</v>
      </c>
      <c r="V60" s="2">
        <f t="shared" si="19"/>
        <v>0</v>
      </c>
      <c r="W60" s="2">
        <f t="shared" si="16"/>
        <v>0</v>
      </c>
      <c r="X60" s="2">
        <f t="shared" si="17"/>
        <v>0</v>
      </c>
      <c r="Y60" s="2">
        <f t="shared" si="18"/>
        <v>0</v>
      </c>
      <c r="Z60" s="34">
        <f t="shared" si="20"/>
        <v>0</v>
      </c>
      <c r="AA60" s="7" t="s">
        <v>582</v>
      </c>
    </row>
    <row r="61" spans="1:27" s="7" customFormat="1">
      <c r="A61" s="2" t="s">
        <v>150</v>
      </c>
      <c r="B61" s="2" t="s">
        <v>101</v>
      </c>
      <c r="C61" s="2" t="s">
        <v>1</v>
      </c>
      <c r="D61" s="34"/>
      <c r="E61" s="36"/>
      <c r="F61" s="36"/>
      <c r="G61" s="37"/>
      <c r="H61" s="34"/>
      <c r="I61" s="36"/>
      <c r="J61" s="36"/>
      <c r="K61" s="36"/>
      <c r="L61" s="37"/>
      <c r="M61" s="34"/>
      <c r="N61" s="34">
        <f t="shared" si="12"/>
        <v>0</v>
      </c>
      <c r="O61" s="2">
        <f t="shared" si="13"/>
        <v>0</v>
      </c>
      <c r="P61" s="2"/>
      <c r="Q61" s="2"/>
      <c r="R61" s="2"/>
      <c r="S61" s="2"/>
      <c r="T61" s="2">
        <f t="shared" si="14"/>
        <v>0</v>
      </c>
      <c r="U61" s="2">
        <f t="shared" si="15"/>
        <v>0</v>
      </c>
      <c r="V61" s="2">
        <f t="shared" si="19"/>
        <v>0</v>
      </c>
      <c r="W61" s="2">
        <f t="shared" si="16"/>
        <v>0</v>
      </c>
      <c r="X61" s="2">
        <f t="shared" si="17"/>
        <v>0</v>
      </c>
      <c r="Y61" s="2">
        <f t="shared" si="18"/>
        <v>0</v>
      </c>
      <c r="Z61" s="34">
        <f t="shared" si="20"/>
        <v>0</v>
      </c>
      <c r="AA61" s="7" t="s">
        <v>582</v>
      </c>
    </row>
    <row r="62" spans="1:27" s="7" customFormat="1">
      <c r="A62" s="12" t="s">
        <v>292</v>
      </c>
      <c r="B62" s="12" t="s">
        <v>90</v>
      </c>
      <c r="C62" s="12" t="s">
        <v>44</v>
      </c>
      <c r="D62" s="34"/>
      <c r="E62" s="36"/>
      <c r="F62" s="36"/>
      <c r="G62" s="37"/>
      <c r="H62" s="34"/>
      <c r="I62" s="36"/>
      <c r="J62" s="36"/>
      <c r="K62" s="36"/>
      <c r="L62" s="37"/>
      <c r="M62" s="34"/>
      <c r="N62" s="34">
        <f t="shared" si="12"/>
        <v>0</v>
      </c>
      <c r="O62" s="2">
        <f t="shared" si="13"/>
        <v>0</v>
      </c>
      <c r="P62" s="2"/>
      <c r="Q62" s="2"/>
      <c r="R62" s="2"/>
      <c r="S62" s="2"/>
      <c r="T62" s="2">
        <f t="shared" si="14"/>
        <v>0</v>
      </c>
      <c r="U62" s="2">
        <f t="shared" si="15"/>
        <v>0</v>
      </c>
      <c r="V62" s="2">
        <f t="shared" si="19"/>
        <v>0</v>
      </c>
      <c r="W62" s="2">
        <f t="shared" si="16"/>
        <v>0</v>
      </c>
      <c r="X62" s="2">
        <f t="shared" si="17"/>
        <v>0</v>
      </c>
      <c r="Y62" s="2">
        <f t="shared" si="18"/>
        <v>0</v>
      </c>
      <c r="Z62" s="34">
        <f t="shared" si="20"/>
        <v>0</v>
      </c>
      <c r="AA62" s="7" t="s">
        <v>582</v>
      </c>
    </row>
    <row r="63" spans="1:27" s="7" customFormat="1">
      <c r="A63" s="12" t="s">
        <v>282</v>
      </c>
      <c r="B63" s="12" t="s">
        <v>42</v>
      </c>
      <c r="C63" s="12" t="s">
        <v>39</v>
      </c>
      <c r="D63" s="34"/>
      <c r="E63" s="36"/>
      <c r="F63" s="36"/>
      <c r="G63" s="37"/>
      <c r="H63" s="34"/>
      <c r="I63" s="36"/>
      <c r="J63" s="36"/>
      <c r="K63" s="36"/>
      <c r="L63" s="37"/>
      <c r="M63" s="34"/>
      <c r="N63" s="34">
        <f t="shared" si="12"/>
        <v>0</v>
      </c>
      <c r="O63" s="2">
        <f t="shared" si="13"/>
        <v>0</v>
      </c>
      <c r="P63" s="2"/>
      <c r="Q63" s="2"/>
      <c r="R63" s="2"/>
      <c r="S63" s="2"/>
      <c r="T63" s="2">
        <f t="shared" si="14"/>
        <v>0</v>
      </c>
      <c r="U63" s="2">
        <f t="shared" si="15"/>
        <v>0</v>
      </c>
      <c r="V63" s="2">
        <f t="shared" si="19"/>
        <v>0</v>
      </c>
      <c r="W63" s="2">
        <f t="shared" si="16"/>
        <v>0</v>
      </c>
      <c r="X63" s="2">
        <f t="shared" si="17"/>
        <v>0</v>
      </c>
      <c r="Y63" s="2">
        <f t="shared" si="18"/>
        <v>0</v>
      </c>
      <c r="Z63" s="34">
        <f t="shared" si="20"/>
        <v>0</v>
      </c>
      <c r="AA63" s="7" t="s">
        <v>582</v>
      </c>
    </row>
    <row r="64" spans="1:27" s="7" customFormat="1">
      <c r="A64" s="12" t="s">
        <v>293</v>
      </c>
      <c r="B64" s="12" t="s">
        <v>5</v>
      </c>
      <c r="C64" s="12" t="s">
        <v>6</v>
      </c>
      <c r="D64" s="34"/>
      <c r="E64" s="36"/>
      <c r="F64" s="36"/>
      <c r="G64" s="37"/>
      <c r="H64" s="34"/>
      <c r="I64" s="36"/>
      <c r="J64" s="36"/>
      <c r="K64" s="36"/>
      <c r="L64" s="37"/>
      <c r="M64" s="34"/>
      <c r="N64" s="34">
        <f t="shared" si="12"/>
        <v>0</v>
      </c>
      <c r="O64" s="2">
        <f t="shared" si="13"/>
        <v>0</v>
      </c>
      <c r="P64" s="2"/>
      <c r="Q64" s="2"/>
      <c r="R64" s="2"/>
      <c r="S64" s="2"/>
      <c r="T64" s="2">
        <f t="shared" si="14"/>
        <v>0</v>
      </c>
      <c r="U64" s="2">
        <f t="shared" si="15"/>
        <v>0</v>
      </c>
      <c r="V64" s="2">
        <f t="shared" si="19"/>
        <v>0</v>
      </c>
      <c r="W64" s="2">
        <f t="shared" si="16"/>
        <v>0</v>
      </c>
      <c r="X64" s="2">
        <f t="shared" si="17"/>
        <v>0</v>
      </c>
      <c r="Y64" s="2">
        <f t="shared" si="18"/>
        <v>0</v>
      </c>
      <c r="Z64" s="34">
        <f t="shared" si="20"/>
        <v>0</v>
      </c>
      <c r="AA64" s="7" t="s">
        <v>582</v>
      </c>
    </row>
    <row r="65" spans="1:27" s="7" customFormat="1">
      <c r="A65" s="12" t="s">
        <v>284</v>
      </c>
      <c r="B65" s="12" t="s">
        <v>26</v>
      </c>
      <c r="C65" s="12" t="s">
        <v>285</v>
      </c>
      <c r="D65" s="34"/>
      <c r="E65" s="36"/>
      <c r="F65" s="36"/>
      <c r="G65" s="37"/>
      <c r="H65" s="34"/>
      <c r="I65" s="36"/>
      <c r="J65" s="36"/>
      <c r="K65" s="36"/>
      <c r="L65" s="37"/>
      <c r="M65" s="34"/>
      <c r="N65" s="34">
        <f t="shared" si="12"/>
        <v>0</v>
      </c>
      <c r="O65" s="2">
        <f t="shared" si="13"/>
        <v>0</v>
      </c>
      <c r="P65" s="2"/>
      <c r="Q65" s="2"/>
      <c r="R65" s="2"/>
      <c r="S65" s="2"/>
      <c r="T65" s="2">
        <f t="shared" si="14"/>
        <v>0</v>
      </c>
      <c r="U65" s="2">
        <f t="shared" si="15"/>
        <v>0</v>
      </c>
      <c r="V65" s="2">
        <f t="shared" si="19"/>
        <v>0</v>
      </c>
      <c r="W65" s="2">
        <f t="shared" si="16"/>
        <v>0</v>
      </c>
      <c r="X65" s="2">
        <f t="shared" si="17"/>
        <v>0</v>
      </c>
      <c r="Y65" s="2">
        <f t="shared" si="18"/>
        <v>0</v>
      </c>
      <c r="Z65" s="34">
        <f t="shared" si="20"/>
        <v>0</v>
      </c>
      <c r="AA65" s="7" t="s">
        <v>582</v>
      </c>
    </row>
    <row r="66" spans="1:27" s="7" customFormat="1">
      <c r="A66" s="2" t="s">
        <v>140</v>
      </c>
      <c r="B66" s="2" t="s">
        <v>10</v>
      </c>
      <c r="C66" s="2" t="s">
        <v>141</v>
      </c>
      <c r="D66" s="34"/>
      <c r="E66" s="36"/>
      <c r="F66" s="36"/>
      <c r="G66" s="37"/>
      <c r="H66" s="34"/>
      <c r="I66" s="36"/>
      <c r="J66" s="36"/>
      <c r="K66" s="36"/>
      <c r="L66" s="37"/>
      <c r="M66" s="34"/>
      <c r="N66" s="34">
        <f t="shared" ref="N66:N67" si="21">SUM(D66,G66:H66,L66:M66)</f>
        <v>0</v>
      </c>
      <c r="O66" s="2">
        <f t="shared" si="13"/>
        <v>0</v>
      </c>
      <c r="P66" s="2"/>
      <c r="Q66" s="2"/>
      <c r="R66" s="2"/>
      <c r="S66" s="2"/>
      <c r="T66" s="2">
        <f t="shared" si="14"/>
        <v>0</v>
      </c>
      <c r="U66" s="2">
        <f t="shared" si="15"/>
        <v>0</v>
      </c>
      <c r="V66" s="2">
        <f t="shared" si="19"/>
        <v>0</v>
      </c>
      <c r="W66" s="2">
        <f t="shared" si="16"/>
        <v>0</v>
      </c>
      <c r="X66" s="2">
        <f t="shared" si="17"/>
        <v>0</v>
      </c>
      <c r="Y66" s="2">
        <f t="shared" ref="Y66:Y67" si="22">SUM(T66:X66)</f>
        <v>0</v>
      </c>
      <c r="Z66" s="34">
        <f t="shared" si="20"/>
        <v>0</v>
      </c>
      <c r="AA66" s="7" t="s">
        <v>582</v>
      </c>
    </row>
    <row r="67" spans="1:27">
      <c r="A67" s="2" t="s">
        <v>148</v>
      </c>
      <c r="B67" s="2" t="s">
        <v>8</v>
      </c>
      <c r="C67" s="2" t="s">
        <v>17</v>
      </c>
      <c r="D67" s="34"/>
      <c r="E67" s="36"/>
      <c r="F67" s="36"/>
      <c r="G67" s="37"/>
      <c r="H67" s="34"/>
      <c r="I67" s="36"/>
      <c r="J67" s="36"/>
      <c r="K67" s="36"/>
      <c r="L67" s="37"/>
      <c r="M67" s="34"/>
      <c r="N67" s="34">
        <f t="shared" si="21"/>
        <v>0</v>
      </c>
      <c r="O67" s="2">
        <f t="shared" si="13"/>
        <v>0</v>
      </c>
      <c r="P67" s="2"/>
      <c r="Q67" s="2"/>
      <c r="R67" s="2"/>
      <c r="S67" s="2"/>
      <c r="T67" s="2">
        <f t="shared" si="14"/>
        <v>0</v>
      </c>
      <c r="U67" s="2">
        <f t="shared" si="15"/>
        <v>0</v>
      </c>
      <c r="V67" s="2">
        <f t="shared" si="19"/>
        <v>0</v>
      </c>
      <c r="W67" s="2">
        <f t="shared" si="16"/>
        <v>0</v>
      </c>
      <c r="X67" s="2">
        <f t="shared" si="17"/>
        <v>0</v>
      </c>
      <c r="Y67" s="2">
        <f t="shared" si="22"/>
        <v>0</v>
      </c>
      <c r="Z67" s="34">
        <f t="shared" si="20"/>
        <v>0</v>
      </c>
      <c r="AA67" s="7" t="s">
        <v>582</v>
      </c>
    </row>
    <row r="69" spans="1:27">
      <c r="A69" s="5" t="s">
        <v>498</v>
      </c>
      <c r="B69" s="1"/>
      <c r="C69" s="1"/>
      <c r="D69" s="34"/>
      <c r="E69" s="36"/>
      <c r="F69" s="36"/>
      <c r="G69" s="37"/>
      <c r="H69" s="34"/>
      <c r="I69" s="36"/>
      <c r="J69" s="36"/>
      <c r="K69" s="36"/>
      <c r="L69" s="37"/>
      <c r="M69" s="34">
        <v>77</v>
      </c>
      <c r="N69" s="34">
        <f t="shared" ref="N69:N79" si="23">SUM(D69,G69:H69,L69:M69)</f>
        <v>77</v>
      </c>
      <c r="O69" s="2">
        <f t="shared" ref="O69:O79" si="24">COUNT(D69,G69:H69,L69:M69)</f>
        <v>1</v>
      </c>
      <c r="P69" s="2"/>
      <c r="Q69" s="2"/>
      <c r="R69" s="2"/>
      <c r="S69" s="2"/>
      <c r="T69" s="2">
        <f t="shared" ref="T69:T79" si="25">IF(D69&gt;46,1,0)</f>
        <v>0</v>
      </c>
      <c r="U69" s="2">
        <f t="shared" ref="U69:U79" si="26">IF(G69&gt;=50,1,0)</f>
        <v>0</v>
      </c>
      <c r="V69" s="2">
        <f t="shared" ref="V69:V79" si="27">IF(H69&gt;45,1,0)</f>
        <v>0</v>
      </c>
      <c r="W69" s="2">
        <f t="shared" ref="W69:W79" si="28">IF(L69&gt;=50,1,0)</f>
        <v>0</v>
      </c>
      <c r="X69" s="2">
        <f t="shared" ref="X69:X79" si="29">IF(M69&gt;=50,1,0)</f>
        <v>1</v>
      </c>
      <c r="Y69" s="2">
        <f t="shared" ref="Y69:Y79" si="30">SUM(T69:X69)</f>
        <v>1</v>
      </c>
      <c r="Z69" s="34">
        <f t="shared" ref="Z69:Z79" si="31">N69</f>
        <v>77</v>
      </c>
      <c r="AA69" s="7" t="s">
        <v>578</v>
      </c>
    </row>
    <row r="70" spans="1:27">
      <c r="A70" s="5" t="s">
        <v>502</v>
      </c>
      <c r="B70" s="1"/>
      <c r="C70" s="1"/>
      <c r="D70" s="34">
        <v>77</v>
      </c>
      <c r="E70" s="36"/>
      <c r="F70" s="36"/>
      <c r="G70" s="37"/>
      <c r="H70" s="34"/>
      <c r="I70" s="36"/>
      <c r="J70" s="36"/>
      <c r="K70" s="36"/>
      <c r="L70" s="37"/>
      <c r="M70" s="34"/>
      <c r="N70" s="34">
        <f t="shared" si="23"/>
        <v>77</v>
      </c>
      <c r="O70" s="2">
        <f t="shared" si="24"/>
        <v>1</v>
      </c>
      <c r="P70" s="2"/>
      <c r="Q70" s="2"/>
      <c r="R70" s="2"/>
      <c r="S70" s="2"/>
      <c r="T70" s="2">
        <f t="shared" si="25"/>
        <v>1</v>
      </c>
      <c r="U70" s="2">
        <f t="shared" si="26"/>
        <v>0</v>
      </c>
      <c r="V70" s="2">
        <f t="shared" si="27"/>
        <v>0</v>
      </c>
      <c r="W70" s="2">
        <f t="shared" si="28"/>
        <v>0</v>
      </c>
      <c r="X70" s="2">
        <f t="shared" si="29"/>
        <v>0</v>
      </c>
      <c r="Y70" s="2">
        <f t="shared" si="30"/>
        <v>1</v>
      </c>
      <c r="Z70" s="34">
        <f t="shared" si="31"/>
        <v>77</v>
      </c>
      <c r="AA70" s="7" t="s">
        <v>578</v>
      </c>
    </row>
    <row r="71" spans="1:27">
      <c r="A71" s="5" t="s">
        <v>497</v>
      </c>
      <c r="B71" s="1"/>
      <c r="C71" s="1"/>
      <c r="D71" s="34">
        <v>62</v>
      </c>
      <c r="E71" s="36"/>
      <c r="F71" s="36"/>
      <c r="G71" s="37"/>
      <c r="H71" s="34"/>
      <c r="I71" s="36"/>
      <c r="J71" s="36"/>
      <c r="K71" s="36"/>
      <c r="L71" s="37"/>
      <c r="M71" s="34"/>
      <c r="N71" s="34">
        <f t="shared" si="23"/>
        <v>62</v>
      </c>
      <c r="O71" s="2">
        <f t="shared" si="24"/>
        <v>1</v>
      </c>
      <c r="P71" s="2"/>
      <c r="Q71" s="2"/>
      <c r="R71" s="2"/>
      <c r="S71" s="2"/>
      <c r="T71" s="2">
        <f t="shared" si="25"/>
        <v>1</v>
      </c>
      <c r="U71" s="2">
        <f t="shared" si="26"/>
        <v>0</v>
      </c>
      <c r="V71" s="2">
        <f t="shared" si="27"/>
        <v>0</v>
      </c>
      <c r="W71" s="2">
        <f t="shared" si="28"/>
        <v>0</v>
      </c>
      <c r="X71" s="2">
        <f t="shared" si="29"/>
        <v>0</v>
      </c>
      <c r="Y71" s="2">
        <f t="shared" si="30"/>
        <v>1</v>
      </c>
      <c r="Z71" s="34">
        <f t="shared" si="31"/>
        <v>62</v>
      </c>
      <c r="AA71" s="7" t="s">
        <v>578</v>
      </c>
    </row>
    <row r="72" spans="1:27">
      <c r="A72" s="5" t="s">
        <v>565</v>
      </c>
      <c r="B72" s="1"/>
      <c r="C72" s="1"/>
      <c r="D72" s="34"/>
      <c r="E72" s="36"/>
      <c r="F72" s="36"/>
      <c r="G72" s="37"/>
      <c r="H72" s="34"/>
      <c r="I72" s="36">
        <v>48</v>
      </c>
      <c r="J72" s="36"/>
      <c r="K72" s="36"/>
      <c r="L72" s="37">
        <f>MAX(I72:K72)</f>
        <v>48</v>
      </c>
      <c r="M72" s="34"/>
      <c r="N72" s="34">
        <f t="shared" si="23"/>
        <v>48</v>
      </c>
      <c r="O72" s="2">
        <f t="shared" si="24"/>
        <v>1</v>
      </c>
      <c r="P72" s="2"/>
      <c r="Q72" s="2"/>
      <c r="R72" s="2"/>
      <c r="S72" s="2"/>
      <c r="T72" s="2">
        <f t="shared" si="25"/>
        <v>0</v>
      </c>
      <c r="U72" s="2">
        <f t="shared" si="26"/>
        <v>0</v>
      </c>
      <c r="V72" s="2">
        <f t="shared" si="27"/>
        <v>0</v>
      </c>
      <c r="W72" s="2">
        <f t="shared" si="28"/>
        <v>0</v>
      </c>
      <c r="X72" s="2">
        <f t="shared" si="29"/>
        <v>0</v>
      </c>
      <c r="Y72" s="2">
        <f t="shared" si="30"/>
        <v>0</v>
      </c>
      <c r="Z72" s="34">
        <f t="shared" si="31"/>
        <v>48</v>
      </c>
      <c r="AA72" s="50" t="s">
        <v>579</v>
      </c>
    </row>
    <row r="73" spans="1:27">
      <c r="A73" s="1" t="s">
        <v>504</v>
      </c>
      <c r="B73" s="1"/>
      <c r="C73" s="1"/>
      <c r="D73" s="34"/>
      <c r="E73" s="36"/>
      <c r="F73" s="36"/>
      <c r="G73" s="37"/>
      <c r="H73" s="34"/>
      <c r="I73" s="36"/>
      <c r="J73" s="36"/>
      <c r="K73" s="36"/>
      <c r="L73" s="37"/>
      <c r="M73" s="34">
        <v>37</v>
      </c>
      <c r="N73" s="34">
        <f t="shared" si="23"/>
        <v>37</v>
      </c>
      <c r="O73" s="2">
        <f t="shared" si="24"/>
        <v>1</v>
      </c>
      <c r="P73" s="2"/>
      <c r="Q73" s="2"/>
      <c r="R73" s="2"/>
      <c r="S73" s="2"/>
      <c r="T73" s="2">
        <f t="shared" si="25"/>
        <v>0</v>
      </c>
      <c r="U73" s="2">
        <f t="shared" si="26"/>
        <v>0</v>
      </c>
      <c r="V73" s="2">
        <f t="shared" si="27"/>
        <v>0</v>
      </c>
      <c r="W73" s="2">
        <f t="shared" si="28"/>
        <v>0</v>
      </c>
      <c r="X73" s="2">
        <f t="shared" si="29"/>
        <v>0</v>
      </c>
      <c r="Y73" s="2">
        <f t="shared" si="30"/>
        <v>0</v>
      </c>
      <c r="Z73" s="34">
        <f t="shared" si="31"/>
        <v>37</v>
      </c>
      <c r="AA73" s="7" t="s">
        <v>578</v>
      </c>
    </row>
    <row r="74" spans="1:27">
      <c r="A74" s="1" t="s">
        <v>500</v>
      </c>
      <c r="B74" s="1"/>
      <c r="C74" s="1"/>
      <c r="D74" s="34">
        <v>27</v>
      </c>
      <c r="E74" s="36"/>
      <c r="F74" s="36"/>
      <c r="G74" s="37"/>
      <c r="H74" s="34"/>
      <c r="I74" s="36"/>
      <c r="J74" s="36"/>
      <c r="K74" s="36"/>
      <c r="L74" s="37"/>
      <c r="M74" s="34"/>
      <c r="N74" s="34">
        <f t="shared" si="23"/>
        <v>27</v>
      </c>
      <c r="O74" s="2">
        <f t="shared" si="24"/>
        <v>1</v>
      </c>
      <c r="P74" s="2"/>
      <c r="Q74" s="2"/>
      <c r="R74" s="2"/>
      <c r="S74" s="2"/>
      <c r="T74" s="2">
        <f t="shared" si="25"/>
        <v>0</v>
      </c>
      <c r="U74" s="2">
        <f t="shared" si="26"/>
        <v>0</v>
      </c>
      <c r="V74" s="2">
        <f t="shared" si="27"/>
        <v>0</v>
      </c>
      <c r="W74" s="2">
        <f t="shared" si="28"/>
        <v>0</v>
      </c>
      <c r="X74" s="2">
        <f t="shared" si="29"/>
        <v>0</v>
      </c>
      <c r="Y74" s="2">
        <f t="shared" si="30"/>
        <v>0</v>
      </c>
      <c r="Z74" s="34">
        <f t="shared" si="31"/>
        <v>27</v>
      </c>
      <c r="AA74" s="7" t="s">
        <v>578</v>
      </c>
    </row>
    <row r="75" spans="1:27">
      <c r="A75" s="5" t="s">
        <v>501</v>
      </c>
      <c r="B75" s="1"/>
      <c r="C75" s="1"/>
      <c r="D75" s="34"/>
      <c r="E75" s="36"/>
      <c r="F75" s="36">
        <v>26</v>
      </c>
      <c r="G75" s="37">
        <f>MAX(E75:F75)</f>
        <v>26</v>
      </c>
      <c r="H75" s="34"/>
      <c r="I75" s="36"/>
      <c r="J75" s="36"/>
      <c r="K75" s="36"/>
      <c r="L75" s="37"/>
      <c r="M75" s="34"/>
      <c r="N75" s="34">
        <f t="shared" si="23"/>
        <v>26</v>
      </c>
      <c r="O75" s="2">
        <f t="shared" si="24"/>
        <v>1</v>
      </c>
      <c r="P75" s="2"/>
      <c r="Q75" s="2"/>
      <c r="R75" s="2"/>
      <c r="S75" s="2"/>
      <c r="T75" s="2">
        <f t="shared" si="25"/>
        <v>0</v>
      </c>
      <c r="U75" s="2">
        <f t="shared" si="26"/>
        <v>0</v>
      </c>
      <c r="V75" s="2">
        <f t="shared" si="27"/>
        <v>0</v>
      </c>
      <c r="W75" s="2">
        <f t="shared" si="28"/>
        <v>0</v>
      </c>
      <c r="X75" s="2">
        <f t="shared" si="29"/>
        <v>0</v>
      </c>
      <c r="Y75" s="2">
        <f t="shared" si="30"/>
        <v>0</v>
      </c>
      <c r="Z75" s="34">
        <f t="shared" si="31"/>
        <v>26</v>
      </c>
      <c r="AA75" s="7" t="s">
        <v>578</v>
      </c>
    </row>
    <row r="76" spans="1:27">
      <c r="A76" s="10" t="s">
        <v>499</v>
      </c>
      <c r="B76" s="1"/>
      <c r="C76" s="1"/>
      <c r="D76" s="34">
        <v>7</v>
      </c>
      <c r="E76" s="36">
        <v>6</v>
      </c>
      <c r="F76" s="36"/>
      <c r="G76" s="37">
        <f>MAX(E76:F76)</f>
        <v>6</v>
      </c>
      <c r="H76" s="34"/>
      <c r="I76" s="36"/>
      <c r="J76" s="36"/>
      <c r="K76" s="36"/>
      <c r="L76" s="37"/>
      <c r="M76" s="34"/>
      <c r="N76" s="34">
        <f t="shared" si="23"/>
        <v>13</v>
      </c>
      <c r="O76" s="2">
        <f t="shared" si="24"/>
        <v>2</v>
      </c>
      <c r="P76" s="2"/>
      <c r="Q76" s="2"/>
      <c r="R76" s="2"/>
      <c r="S76" s="2"/>
      <c r="T76" s="2">
        <f t="shared" si="25"/>
        <v>0</v>
      </c>
      <c r="U76" s="2">
        <f t="shared" si="26"/>
        <v>0</v>
      </c>
      <c r="V76" s="2">
        <f t="shared" si="27"/>
        <v>0</v>
      </c>
      <c r="W76" s="2">
        <f t="shared" si="28"/>
        <v>0</v>
      </c>
      <c r="X76" s="2">
        <f t="shared" si="29"/>
        <v>0</v>
      </c>
      <c r="Y76" s="2">
        <f t="shared" si="30"/>
        <v>0</v>
      </c>
      <c r="Z76" s="34">
        <f t="shared" si="31"/>
        <v>13</v>
      </c>
      <c r="AA76" s="7" t="s">
        <v>578</v>
      </c>
    </row>
    <row r="77" spans="1:27">
      <c r="A77" s="5" t="s">
        <v>503</v>
      </c>
      <c r="B77" s="1"/>
      <c r="C77" s="1"/>
      <c r="D77" s="34">
        <v>6</v>
      </c>
      <c r="E77" s="36">
        <v>2</v>
      </c>
      <c r="F77" s="36"/>
      <c r="G77" s="37">
        <f>MAX(E77:F77)</f>
        <v>2</v>
      </c>
      <c r="H77" s="34"/>
      <c r="I77" s="36"/>
      <c r="J77" s="36"/>
      <c r="K77" s="36"/>
      <c r="L77" s="37"/>
      <c r="M77" s="34"/>
      <c r="N77" s="34">
        <f t="shared" si="23"/>
        <v>8</v>
      </c>
      <c r="O77" s="2">
        <f t="shared" si="24"/>
        <v>2</v>
      </c>
      <c r="P77" s="2"/>
      <c r="Q77" s="2"/>
      <c r="R77" s="2"/>
      <c r="S77" s="2"/>
      <c r="T77" s="2">
        <f t="shared" si="25"/>
        <v>0</v>
      </c>
      <c r="U77" s="2">
        <f t="shared" si="26"/>
        <v>0</v>
      </c>
      <c r="V77" s="2">
        <f t="shared" si="27"/>
        <v>0</v>
      </c>
      <c r="W77" s="2">
        <f t="shared" si="28"/>
        <v>0</v>
      </c>
      <c r="X77" s="2">
        <f t="shared" si="29"/>
        <v>0</v>
      </c>
      <c r="Y77" s="2">
        <f t="shared" si="30"/>
        <v>0</v>
      </c>
      <c r="Z77" s="34">
        <f t="shared" si="31"/>
        <v>8</v>
      </c>
      <c r="AA77" s="7" t="s">
        <v>578</v>
      </c>
    </row>
    <row r="78" spans="1:27">
      <c r="A78" s="5" t="s">
        <v>564</v>
      </c>
      <c r="B78" s="1"/>
      <c r="C78" s="1"/>
      <c r="D78" s="34"/>
      <c r="E78" s="36"/>
      <c r="F78" s="36"/>
      <c r="G78" s="37"/>
      <c r="H78" s="34"/>
      <c r="I78" s="36">
        <v>5</v>
      </c>
      <c r="J78" s="36"/>
      <c r="K78" s="36"/>
      <c r="L78" s="37">
        <f>MAX(I78:K78)</f>
        <v>5</v>
      </c>
      <c r="M78" s="34"/>
      <c r="N78" s="34">
        <f t="shared" si="23"/>
        <v>5</v>
      </c>
      <c r="O78" s="2">
        <f t="shared" si="24"/>
        <v>1</v>
      </c>
      <c r="P78" s="2"/>
      <c r="Q78" s="2"/>
      <c r="R78" s="2"/>
      <c r="S78" s="2"/>
      <c r="T78" s="2">
        <f t="shared" si="25"/>
        <v>0</v>
      </c>
      <c r="U78" s="2">
        <f t="shared" si="26"/>
        <v>0</v>
      </c>
      <c r="V78" s="2">
        <f t="shared" si="27"/>
        <v>0</v>
      </c>
      <c r="W78" s="2">
        <f t="shared" si="28"/>
        <v>0</v>
      </c>
      <c r="X78" s="2">
        <f t="shared" si="29"/>
        <v>0</v>
      </c>
      <c r="Y78" s="2">
        <f t="shared" si="30"/>
        <v>0</v>
      </c>
      <c r="Z78" s="34">
        <f t="shared" si="31"/>
        <v>5</v>
      </c>
      <c r="AA78" s="7" t="s">
        <v>578</v>
      </c>
    </row>
    <row r="79" spans="1:27">
      <c r="A79" s="19" t="s">
        <v>529</v>
      </c>
      <c r="B79" s="20"/>
      <c r="C79" s="20"/>
      <c r="D79" s="34"/>
      <c r="E79" s="36"/>
      <c r="F79" s="36"/>
      <c r="G79" s="37"/>
      <c r="H79" s="34"/>
      <c r="I79" s="36"/>
      <c r="J79" s="36"/>
      <c r="K79" s="36"/>
      <c r="L79" s="37"/>
      <c r="M79" s="34"/>
      <c r="N79" s="34">
        <f t="shared" si="23"/>
        <v>0</v>
      </c>
      <c r="O79" s="2">
        <f t="shared" si="24"/>
        <v>0</v>
      </c>
      <c r="P79" s="2"/>
      <c r="Q79" s="2"/>
      <c r="R79" s="2"/>
      <c r="S79" s="2"/>
      <c r="T79" s="2">
        <f t="shared" si="25"/>
        <v>0</v>
      </c>
      <c r="U79" s="2">
        <f t="shared" si="26"/>
        <v>0</v>
      </c>
      <c r="V79" s="2">
        <f t="shared" si="27"/>
        <v>0</v>
      </c>
      <c r="W79" s="2">
        <f t="shared" si="28"/>
        <v>0</v>
      </c>
      <c r="X79" s="2">
        <f t="shared" si="29"/>
        <v>0</v>
      </c>
      <c r="Y79" s="2">
        <f t="shared" si="30"/>
        <v>0</v>
      </c>
      <c r="Z79" s="34">
        <f t="shared" si="31"/>
        <v>0</v>
      </c>
      <c r="AA79" s="7" t="s">
        <v>578</v>
      </c>
    </row>
    <row r="81" spans="20:24">
      <c r="T81" t="s">
        <v>575</v>
      </c>
      <c r="U81" t="s">
        <v>572</v>
      </c>
      <c r="V81" t="s">
        <v>568</v>
      </c>
      <c r="W81" s="7" t="s">
        <v>572</v>
      </c>
      <c r="X81" s="7" t="s">
        <v>572</v>
      </c>
    </row>
  </sheetData>
  <sortState ref="A2:AE42">
    <sortCondition descending="1" ref="Y2:Y42"/>
    <sortCondition descending="1" ref="Z2:Z4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"/>
  <sheetViews>
    <sheetView workbookViewId="0">
      <pane ySplit="1" topLeftCell="A68" activePane="bottomLeft" state="frozen"/>
      <selection pane="bottomLeft" activeCell="AB79" sqref="AB79:AB81"/>
    </sheetView>
  </sheetViews>
  <sheetFormatPr defaultColWidth="8.88671875" defaultRowHeight="14.4"/>
  <cols>
    <col min="1" max="1" width="11.44140625" style="7" customWidth="1"/>
    <col min="2" max="2" width="13.33203125" style="7" customWidth="1"/>
    <col min="3" max="3" width="6.6640625" style="7" customWidth="1"/>
    <col min="4" max="5" width="4.88671875" style="7" customWidth="1"/>
    <col min="6" max="6" width="5.77734375" style="7" customWidth="1"/>
    <col min="7" max="11" width="4.88671875" style="7" customWidth="1"/>
    <col min="12" max="12" width="6.33203125" style="7" customWidth="1"/>
    <col min="13" max="14" width="4.88671875" style="7" customWidth="1"/>
    <col min="15" max="15" width="7.109375" style="7" customWidth="1"/>
    <col min="16" max="18" width="4.88671875" style="7" customWidth="1"/>
    <col min="19" max="19" width="5.77734375" style="7" customWidth="1"/>
    <col min="20" max="20" width="7.109375" style="7" customWidth="1"/>
    <col min="21" max="25" width="4.88671875" style="7" customWidth="1"/>
    <col min="26" max="27" width="8.88671875" style="7"/>
    <col min="28" max="28" width="25.77734375" style="7" customWidth="1"/>
    <col min="29" max="16384" width="8.88671875" style="7"/>
  </cols>
  <sheetData>
    <row r="1" spans="1:28" ht="43.2">
      <c r="A1" s="6" t="s">
        <v>2</v>
      </c>
      <c r="B1" s="6" t="s">
        <v>3</v>
      </c>
      <c r="C1" s="6" t="s">
        <v>4</v>
      </c>
      <c r="D1" s="26" t="s">
        <v>534</v>
      </c>
      <c r="E1" s="29" t="s">
        <v>556</v>
      </c>
      <c r="F1" s="29" t="s">
        <v>557</v>
      </c>
      <c r="G1" s="29" t="s">
        <v>558</v>
      </c>
      <c r="H1" s="27" t="s">
        <v>559</v>
      </c>
      <c r="I1" s="30" t="s">
        <v>555</v>
      </c>
      <c r="J1" s="29" t="s">
        <v>539</v>
      </c>
      <c r="K1" s="29" t="s">
        <v>540</v>
      </c>
      <c r="L1" s="29" t="s">
        <v>541</v>
      </c>
      <c r="M1" s="27" t="s">
        <v>542</v>
      </c>
      <c r="N1" s="30" t="s">
        <v>543</v>
      </c>
      <c r="O1" s="31" t="s">
        <v>544</v>
      </c>
      <c r="P1" s="32" t="s">
        <v>545</v>
      </c>
      <c r="Q1" s="32"/>
      <c r="R1" s="32" t="s">
        <v>546</v>
      </c>
      <c r="S1" s="32" t="s">
        <v>547</v>
      </c>
      <c r="T1" s="33" t="s">
        <v>560</v>
      </c>
      <c r="U1" s="33" t="s">
        <v>548</v>
      </c>
      <c r="V1" s="33" t="s">
        <v>549</v>
      </c>
      <c r="W1" s="33" t="s">
        <v>550</v>
      </c>
      <c r="X1" s="33" t="s">
        <v>551</v>
      </c>
      <c r="Y1" s="33" t="s">
        <v>552</v>
      </c>
      <c r="Z1" s="31" t="s">
        <v>553</v>
      </c>
      <c r="AA1" s="33" t="s">
        <v>554</v>
      </c>
    </row>
    <row r="2" spans="1:28">
      <c r="A2" s="12" t="s">
        <v>106</v>
      </c>
      <c r="B2" s="12" t="s">
        <v>107</v>
      </c>
      <c r="C2" s="12"/>
      <c r="D2" s="34">
        <v>98</v>
      </c>
      <c r="E2" s="36">
        <v>62</v>
      </c>
      <c r="F2" s="36"/>
      <c r="G2" s="36">
        <v>35.798611111111107</v>
      </c>
      <c r="H2" s="37">
        <f t="shared" ref="H2:H7" si="0">MAX(E2:G2)</f>
        <v>62</v>
      </c>
      <c r="I2" s="34">
        <v>60</v>
      </c>
      <c r="J2" s="36"/>
      <c r="K2" s="36">
        <v>69</v>
      </c>
      <c r="L2" s="36"/>
      <c r="M2" s="37">
        <f>MAX(J2:L2)</f>
        <v>69</v>
      </c>
      <c r="N2" s="34">
        <v>83.333333333333329</v>
      </c>
      <c r="O2" s="34">
        <f t="shared" ref="O2:O33" si="1">SUM(D2,H2:I2,M2:N2)</f>
        <v>372.33333333333331</v>
      </c>
      <c r="P2" s="2">
        <f t="shared" ref="P2:P33" si="2">COUNT(D2,H2:I2,M2:N2)</f>
        <v>5</v>
      </c>
      <c r="Q2" s="2"/>
      <c r="R2" s="2"/>
      <c r="S2" s="2"/>
      <c r="T2" s="2"/>
      <c r="U2" s="2">
        <f t="shared" ref="U2:U33" si="3">IF(D2&gt;46,1,0)</f>
        <v>1</v>
      </c>
      <c r="V2" s="2">
        <f t="shared" ref="V2:V36" si="4">IF(H2&gt;=50,1,0)</f>
        <v>1</v>
      </c>
      <c r="W2" s="2">
        <f t="shared" ref="W2:W33" si="5">IF(I2&gt;=45,1,0)</f>
        <v>1</v>
      </c>
      <c r="X2" s="2">
        <f t="shared" ref="X2:X33" si="6">IF(M2&gt;=50,1,0)</f>
        <v>1</v>
      </c>
      <c r="Y2" s="2">
        <f t="shared" ref="Y2:Y33" si="7">IF(N2&gt;=50,1,0)</f>
        <v>1</v>
      </c>
      <c r="Z2" s="2">
        <f t="shared" ref="Z2:Z33" si="8">SUM(U2:Y2)</f>
        <v>5</v>
      </c>
      <c r="AA2" s="37">
        <f>M2+N2+D2</f>
        <v>250.33333333333331</v>
      </c>
      <c r="AB2" s="46" t="s">
        <v>576</v>
      </c>
    </row>
    <row r="3" spans="1:28">
      <c r="A3" s="2" t="s">
        <v>378</v>
      </c>
      <c r="B3" s="2" t="s">
        <v>31</v>
      </c>
      <c r="C3" s="2" t="s">
        <v>47</v>
      </c>
      <c r="D3" s="34">
        <v>99</v>
      </c>
      <c r="E3" s="36">
        <v>93</v>
      </c>
      <c r="F3" s="36"/>
      <c r="G3" s="36"/>
      <c r="H3" s="37">
        <f t="shared" si="0"/>
        <v>93</v>
      </c>
      <c r="I3" s="34">
        <v>47</v>
      </c>
      <c r="J3" s="36"/>
      <c r="K3" s="36"/>
      <c r="L3" s="36"/>
      <c r="M3" s="37"/>
      <c r="N3" s="34">
        <v>85</v>
      </c>
      <c r="O3" s="34">
        <f t="shared" si="1"/>
        <v>324</v>
      </c>
      <c r="P3" s="2">
        <f t="shared" si="2"/>
        <v>4</v>
      </c>
      <c r="Q3" s="2"/>
      <c r="R3" s="2"/>
      <c r="S3" s="2"/>
      <c r="T3" s="2"/>
      <c r="U3" s="2">
        <f t="shared" si="3"/>
        <v>1</v>
      </c>
      <c r="V3" s="2">
        <f t="shared" si="4"/>
        <v>1</v>
      </c>
      <c r="W3" s="2">
        <f t="shared" si="5"/>
        <v>1</v>
      </c>
      <c r="X3" s="2">
        <f t="shared" si="6"/>
        <v>0</v>
      </c>
      <c r="Y3" s="2">
        <f t="shared" si="7"/>
        <v>1</v>
      </c>
      <c r="Z3" s="2">
        <f t="shared" si="8"/>
        <v>4</v>
      </c>
      <c r="AA3" s="37">
        <f>SUM(D3,H3:I3,M3:N3)-MIN(D3,H3:I3,M3:N3)</f>
        <v>277</v>
      </c>
      <c r="AB3" s="46" t="s">
        <v>576</v>
      </c>
    </row>
    <row r="4" spans="1:28">
      <c r="A4" s="12" t="s">
        <v>315</v>
      </c>
      <c r="B4" s="12" t="s">
        <v>80</v>
      </c>
      <c r="C4" s="12" t="s">
        <v>86</v>
      </c>
      <c r="D4" s="34">
        <v>96</v>
      </c>
      <c r="E4" s="36"/>
      <c r="F4" s="36"/>
      <c r="G4" s="36">
        <v>76.208333333333329</v>
      </c>
      <c r="H4" s="37">
        <f t="shared" si="0"/>
        <v>76.208333333333329</v>
      </c>
      <c r="I4" s="34">
        <v>74</v>
      </c>
      <c r="J4" s="36"/>
      <c r="K4" s="36">
        <v>94</v>
      </c>
      <c r="L4" s="36"/>
      <c r="M4" s="37">
        <f>MAX(J4:L4)</f>
        <v>94</v>
      </c>
      <c r="N4" s="34"/>
      <c r="O4" s="34">
        <f t="shared" si="1"/>
        <v>340.20833333333331</v>
      </c>
      <c r="P4" s="2">
        <f t="shared" si="2"/>
        <v>4</v>
      </c>
      <c r="Q4" s="2"/>
      <c r="R4" s="2"/>
      <c r="S4" s="2"/>
      <c r="T4" s="2"/>
      <c r="U4" s="2">
        <f t="shared" si="3"/>
        <v>1</v>
      </c>
      <c r="V4" s="2">
        <f t="shared" si="4"/>
        <v>1</v>
      </c>
      <c r="W4" s="2">
        <f t="shared" si="5"/>
        <v>1</v>
      </c>
      <c r="X4" s="2">
        <f t="shared" si="6"/>
        <v>1</v>
      </c>
      <c r="Y4" s="2">
        <f t="shared" si="7"/>
        <v>0</v>
      </c>
      <c r="Z4" s="2">
        <f t="shared" si="8"/>
        <v>4</v>
      </c>
      <c r="AA4" s="37">
        <f>SUM(D4,H4:I4,M4:N4)-MIN(D4,H4:I4,M4:N4)</f>
        <v>266.20833333333331</v>
      </c>
      <c r="AB4" s="46" t="s">
        <v>576</v>
      </c>
    </row>
    <row r="5" spans="1:28">
      <c r="A5" s="12" t="s">
        <v>321</v>
      </c>
      <c r="B5" s="12" t="s">
        <v>55</v>
      </c>
      <c r="C5" s="12" t="s">
        <v>6</v>
      </c>
      <c r="D5" s="34">
        <v>62</v>
      </c>
      <c r="E5" s="36">
        <v>17</v>
      </c>
      <c r="F5" s="36"/>
      <c r="G5" s="36">
        <v>34.736111111111114</v>
      </c>
      <c r="H5" s="37">
        <f t="shared" si="0"/>
        <v>34.736111111111114</v>
      </c>
      <c r="I5" s="34">
        <v>51</v>
      </c>
      <c r="J5" s="36">
        <v>82</v>
      </c>
      <c r="K5" s="36"/>
      <c r="L5" s="36"/>
      <c r="M5" s="37">
        <f>MAX(J5:L5)</f>
        <v>82</v>
      </c>
      <c r="N5" s="34">
        <v>86.666666666666671</v>
      </c>
      <c r="O5" s="34">
        <f t="shared" si="1"/>
        <v>316.40277777777777</v>
      </c>
      <c r="P5" s="2">
        <f t="shared" si="2"/>
        <v>5</v>
      </c>
      <c r="Q5" s="2"/>
      <c r="R5" s="2"/>
      <c r="S5" s="2"/>
      <c r="T5" s="2"/>
      <c r="U5" s="2">
        <f t="shared" si="3"/>
        <v>1</v>
      </c>
      <c r="V5" s="2">
        <f t="shared" si="4"/>
        <v>0</v>
      </c>
      <c r="W5" s="2">
        <f t="shared" si="5"/>
        <v>1</v>
      </c>
      <c r="X5" s="2">
        <f t="shared" si="6"/>
        <v>1</v>
      </c>
      <c r="Y5" s="2">
        <f t="shared" si="7"/>
        <v>1</v>
      </c>
      <c r="Z5" s="2">
        <f t="shared" si="8"/>
        <v>4</v>
      </c>
      <c r="AA5" s="37">
        <f>N5+M5+D5</f>
        <v>230.66666666666669</v>
      </c>
      <c r="AB5" s="46" t="s">
        <v>576</v>
      </c>
    </row>
    <row r="6" spans="1:28">
      <c r="A6" s="12" t="s">
        <v>302</v>
      </c>
      <c r="B6" s="12" t="s">
        <v>303</v>
      </c>
      <c r="C6" s="12" t="s">
        <v>43</v>
      </c>
      <c r="D6" s="34">
        <v>82</v>
      </c>
      <c r="E6" s="36"/>
      <c r="F6" s="36"/>
      <c r="G6" s="36">
        <v>68.763888888888886</v>
      </c>
      <c r="H6" s="37">
        <f t="shared" si="0"/>
        <v>68.763888888888886</v>
      </c>
      <c r="I6" s="34">
        <v>73</v>
      </c>
      <c r="J6" s="36">
        <v>50</v>
      </c>
      <c r="K6" s="36"/>
      <c r="L6" s="36"/>
      <c r="M6" s="37">
        <f>MAX(J6:L6)</f>
        <v>50</v>
      </c>
      <c r="N6" s="34"/>
      <c r="O6" s="34">
        <f t="shared" si="1"/>
        <v>273.76388888888891</v>
      </c>
      <c r="P6" s="2">
        <f t="shared" si="2"/>
        <v>4</v>
      </c>
      <c r="Q6" s="2"/>
      <c r="R6" s="2"/>
      <c r="S6" s="2"/>
      <c r="T6" s="2"/>
      <c r="U6" s="2">
        <f t="shared" si="3"/>
        <v>1</v>
      </c>
      <c r="V6" s="2">
        <f t="shared" si="4"/>
        <v>1</v>
      </c>
      <c r="W6" s="2">
        <f t="shared" si="5"/>
        <v>1</v>
      </c>
      <c r="X6" s="2">
        <f t="shared" si="6"/>
        <v>1</v>
      </c>
      <c r="Y6" s="2">
        <f t="shared" si="7"/>
        <v>0</v>
      </c>
      <c r="Z6" s="2">
        <f t="shared" si="8"/>
        <v>4</v>
      </c>
      <c r="AA6" s="37">
        <f>SUM(D6,H6:I6,M6:N6)-MIN(D6,H6:I6,M6:N6)</f>
        <v>223.76388888888891</v>
      </c>
      <c r="AB6" s="46" t="s">
        <v>576</v>
      </c>
    </row>
    <row r="7" spans="1:28">
      <c r="A7" s="12" t="s">
        <v>304</v>
      </c>
      <c r="B7" s="12" t="s">
        <v>305</v>
      </c>
      <c r="C7" s="12" t="s">
        <v>23</v>
      </c>
      <c r="D7" s="34">
        <v>99</v>
      </c>
      <c r="E7" s="36">
        <v>85</v>
      </c>
      <c r="F7" s="36"/>
      <c r="G7" s="36"/>
      <c r="H7" s="37">
        <f t="shared" si="0"/>
        <v>85</v>
      </c>
      <c r="I7" s="34"/>
      <c r="J7" s="36"/>
      <c r="K7" s="36"/>
      <c r="L7" s="36"/>
      <c r="M7" s="37"/>
      <c r="N7" s="34">
        <v>90</v>
      </c>
      <c r="O7" s="34">
        <f t="shared" si="1"/>
        <v>274</v>
      </c>
      <c r="P7" s="2">
        <f t="shared" si="2"/>
        <v>3</v>
      </c>
      <c r="Q7" s="2"/>
      <c r="R7" s="2"/>
      <c r="S7" s="2"/>
      <c r="T7" s="2"/>
      <c r="U7" s="2">
        <f t="shared" si="3"/>
        <v>1</v>
      </c>
      <c r="V7" s="2">
        <f t="shared" si="4"/>
        <v>1</v>
      </c>
      <c r="W7" s="2">
        <f t="shared" si="5"/>
        <v>0</v>
      </c>
      <c r="X7" s="2">
        <f t="shared" si="6"/>
        <v>0</v>
      </c>
      <c r="Y7" s="2">
        <f t="shared" si="7"/>
        <v>1</v>
      </c>
      <c r="Z7" s="2">
        <f t="shared" si="8"/>
        <v>3</v>
      </c>
      <c r="AA7" s="37">
        <f t="shared" ref="AA7:AA13" si="9">SUM(D7,H7:I7,M7:N7)</f>
        <v>274</v>
      </c>
      <c r="AB7" s="46" t="s">
        <v>576</v>
      </c>
    </row>
    <row r="8" spans="1:28">
      <c r="A8" s="12" t="s">
        <v>313</v>
      </c>
      <c r="B8" s="12" t="s">
        <v>60</v>
      </c>
      <c r="C8" s="12" t="s">
        <v>58</v>
      </c>
      <c r="D8" s="34">
        <v>83</v>
      </c>
      <c r="E8" s="36"/>
      <c r="F8" s="36"/>
      <c r="G8" s="36"/>
      <c r="H8" s="37"/>
      <c r="I8" s="34"/>
      <c r="J8" s="36"/>
      <c r="K8" s="36">
        <v>94</v>
      </c>
      <c r="L8" s="36"/>
      <c r="M8" s="37">
        <f>MAX(J8:L8)</f>
        <v>94</v>
      </c>
      <c r="N8" s="34">
        <v>93.333333333333329</v>
      </c>
      <c r="O8" s="34">
        <f t="shared" si="1"/>
        <v>270.33333333333331</v>
      </c>
      <c r="P8" s="2">
        <f t="shared" si="2"/>
        <v>3</v>
      </c>
      <c r="Q8" s="2"/>
      <c r="R8" s="2"/>
      <c r="S8" s="2"/>
      <c r="T8" s="2"/>
      <c r="U8" s="2">
        <f t="shared" si="3"/>
        <v>1</v>
      </c>
      <c r="V8" s="2">
        <f t="shared" si="4"/>
        <v>0</v>
      </c>
      <c r="W8" s="2">
        <f t="shared" si="5"/>
        <v>0</v>
      </c>
      <c r="X8" s="2">
        <f t="shared" si="6"/>
        <v>1</v>
      </c>
      <c r="Y8" s="2">
        <f t="shared" si="7"/>
        <v>1</v>
      </c>
      <c r="Z8" s="2">
        <f t="shared" si="8"/>
        <v>3</v>
      </c>
      <c r="AA8" s="37">
        <f t="shared" si="9"/>
        <v>270.33333333333331</v>
      </c>
      <c r="AB8" s="46" t="s">
        <v>576</v>
      </c>
    </row>
    <row r="9" spans="1:28">
      <c r="A9" s="5" t="s">
        <v>372</v>
      </c>
      <c r="B9" s="5" t="s">
        <v>10</v>
      </c>
      <c r="C9" s="5" t="s">
        <v>1</v>
      </c>
      <c r="D9" s="34">
        <v>97</v>
      </c>
      <c r="E9" s="36">
        <v>84</v>
      </c>
      <c r="F9" s="36"/>
      <c r="G9" s="36"/>
      <c r="H9" s="37">
        <f t="shared" ref="H9:H14" si="10">MAX(E9:G9)</f>
        <v>84</v>
      </c>
      <c r="I9" s="34"/>
      <c r="J9" s="36"/>
      <c r="K9" s="36"/>
      <c r="L9" s="36"/>
      <c r="M9" s="37"/>
      <c r="N9" s="34">
        <v>76.666666666666671</v>
      </c>
      <c r="O9" s="34">
        <f t="shared" si="1"/>
        <v>257.66666666666669</v>
      </c>
      <c r="P9" s="2">
        <f t="shared" si="2"/>
        <v>3</v>
      </c>
      <c r="Q9" s="2"/>
      <c r="R9" s="2"/>
      <c r="S9" s="2"/>
      <c r="T9" s="2"/>
      <c r="U9" s="2">
        <f t="shared" si="3"/>
        <v>1</v>
      </c>
      <c r="V9" s="2">
        <f t="shared" si="4"/>
        <v>1</v>
      </c>
      <c r="W9" s="2">
        <f t="shared" si="5"/>
        <v>0</v>
      </c>
      <c r="X9" s="2">
        <f t="shared" si="6"/>
        <v>0</v>
      </c>
      <c r="Y9" s="2">
        <f t="shared" si="7"/>
        <v>1</v>
      </c>
      <c r="Z9" s="2">
        <f t="shared" si="8"/>
        <v>3</v>
      </c>
      <c r="AA9" s="37">
        <f t="shared" si="9"/>
        <v>257.66666666666669</v>
      </c>
      <c r="AB9" s="46" t="s">
        <v>576</v>
      </c>
    </row>
    <row r="10" spans="1:28">
      <c r="A10" s="12" t="s">
        <v>168</v>
      </c>
      <c r="B10" s="12" t="s">
        <v>113</v>
      </c>
      <c r="C10" s="12" t="s">
        <v>9</v>
      </c>
      <c r="D10" s="34">
        <v>96</v>
      </c>
      <c r="E10" s="36">
        <v>78</v>
      </c>
      <c r="F10" s="36"/>
      <c r="G10" s="36"/>
      <c r="H10" s="37">
        <f t="shared" si="10"/>
        <v>78</v>
      </c>
      <c r="I10" s="34"/>
      <c r="J10" s="36"/>
      <c r="K10" s="36"/>
      <c r="L10" s="36"/>
      <c r="M10" s="37"/>
      <c r="N10" s="34">
        <v>83.333333333333329</v>
      </c>
      <c r="O10" s="34">
        <f t="shared" si="1"/>
        <v>257.33333333333331</v>
      </c>
      <c r="P10" s="2">
        <f t="shared" si="2"/>
        <v>3</v>
      </c>
      <c r="Q10" s="2"/>
      <c r="R10" s="2"/>
      <c r="S10" s="2"/>
      <c r="T10" s="2"/>
      <c r="U10" s="2">
        <f t="shared" si="3"/>
        <v>1</v>
      </c>
      <c r="V10" s="2">
        <f t="shared" si="4"/>
        <v>1</v>
      </c>
      <c r="W10" s="2">
        <f t="shared" si="5"/>
        <v>0</v>
      </c>
      <c r="X10" s="2">
        <f t="shared" si="6"/>
        <v>0</v>
      </c>
      <c r="Y10" s="2">
        <f t="shared" si="7"/>
        <v>1</v>
      </c>
      <c r="Z10" s="2">
        <f t="shared" si="8"/>
        <v>3</v>
      </c>
      <c r="AA10" s="37">
        <f t="shared" si="9"/>
        <v>257.33333333333331</v>
      </c>
      <c r="AB10" s="46" t="s">
        <v>576</v>
      </c>
    </row>
    <row r="11" spans="1:28">
      <c r="A11" s="12" t="s">
        <v>306</v>
      </c>
      <c r="B11" s="12" t="s">
        <v>25</v>
      </c>
      <c r="C11" s="12" t="s">
        <v>61</v>
      </c>
      <c r="D11" s="34">
        <v>91</v>
      </c>
      <c r="E11" s="36"/>
      <c r="F11" s="36"/>
      <c r="G11" s="36">
        <v>58.430555555555557</v>
      </c>
      <c r="H11" s="37">
        <f t="shared" si="10"/>
        <v>58.430555555555557</v>
      </c>
      <c r="I11" s="34"/>
      <c r="J11" s="36"/>
      <c r="K11" s="36"/>
      <c r="L11" s="36"/>
      <c r="M11" s="37"/>
      <c r="N11" s="34">
        <v>95</v>
      </c>
      <c r="O11" s="34">
        <f t="shared" si="1"/>
        <v>244.43055555555554</v>
      </c>
      <c r="P11" s="2">
        <f t="shared" si="2"/>
        <v>3</v>
      </c>
      <c r="Q11" s="2"/>
      <c r="R11" s="2"/>
      <c r="S11" s="2"/>
      <c r="T11" s="2"/>
      <c r="U11" s="2">
        <f t="shared" si="3"/>
        <v>1</v>
      </c>
      <c r="V11" s="2">
        <f t="shared" si="4"/>
        <v>1</v>
      </c>
      <c r="W11" s="2">
        <f t="shared" si="5"/>
        <v>0</v>
      </c>
      <c r="X11" s="2">
        <f t="shared" si="6"/>
        <v>0</v>
      </c>
      <c r="Y11" s="2">
        <f t="shared" si="7"/>
        <v>1</v>
      </c>
      <c r="Z11" s="2">
        <f t="shared" si="8"/>
        <v>3</v>
      </c>
      <c r="AA11" s="37">
        <f t="shared" si="9"/>
        <v>244.43055555555554</v>
      </c>
      <c r="AB11" s="46" t="s">
        <v>576</v>
      </c>
    </row>
    <row r="12" spans="1:28">
      <c r="A12" s="12" t="s">
        <v>307</v>
      </c>
      <c r="B12" s="12" t="s">
        <v>75</v>
      </c>
      <c r="C12" s="12" t="s">
        <v>308</v>
      </c>
      <c r="D12" s="34">
        <v>82</v>
      </c>
      <c r="E12" s="36"/>
      <c r="F12" s="36"/>
      <c r="G12" s="36">
        <v>64.3125</v>
      </c>
      <c r="H12" s="37">
        <f t="shared" si="10"/>
        <v>64.3125</v>
      </c>
      <c r="I12" s="34"/>
      <c r="J12" s="36"/>
      <c r="K12" s="36"/>
      <c r="L12" s="36"/>
      <c r="M12" s="37"/>
      <c r="N12" s="34">
        <v>96.666666666666671</v>
      </c>
      <c r="O12" s="34">
        <f t="shared" si="1"/>
        <v>242.97916666666669</v>
      </c>
      <c r="P12" s="2">
        <f t="shared" si="2"/>
        <v>3</v>
      </c>
      <c r="Q12" s="2"/>
      <c r="R12" s="2"/>
      <c r="S12" s="2"/>
      <c r="T12" s="2"/>
      <c r="U12" s="2">
        <f t="shared" si="3"/>
        <v>1</v>
      </c>
      <c r="V12" s="2">
        <f t="shared" si="4"/>
        <v>1</v>
      </c>
      <c r="W12" s="2">
        <f t="shared" si="5"/>
        <v>0</v>
      </c>
      <c r="X12" s="2">
        <f t="shared" si="6"/>
        <v>0</v>
      </c>
      <c r="Y12" s="2">
        <f t="shared" si="7"/>
        <v>1</v>
      </c>
      <c r="Z12" s="2">
        <f t="shared" si="8"/>
        <v>3</v>
      </c>
      <c r="AA12" s="37">
        <f t="shared" si="9"/>
        <v>242.97916666666669</v>
      </c>
      <c r="AB12" s="46" t="s">
        <v>576</v>
      </c>
    </row>
    <row r="13" spans="1:28">
      <c r="A13" s="13" t="s">
        <v>365</v>
      </c>
      <c r="B13" s="13" t="s">
        <v>8</v>
      </c>
      <c r="C13" s="13" t="s">
        <v>9</v>
      </c>
      <c r="D13" s="34">
        <v>82</v>
      </c>
      <c r="E13" s="36">
        <v>57</v>
      </c>
      <c r="F13" s="36"/>
      <c r="G13" s="36">
        <v>66.777777777777771</v>
      </c>
      <c r="H13" s="37">
        <f t="shared" si="10"/>
        <v>66.777777777777771</v>
      </c>
      <c r="I13" s="34"/>
      <c r="J13" s="36"/>
      <c r="K13" s="36"/>
      <c r="L13" s="36"/>
      <c r="M13" s="37"/>
      <c r="N13" s="34">
        <v>90</v>
      </c>
      <c r="O13" s="34">
        <f t="shared" si="1"/>
        <v>238.77777777777777</v>
      </c>
      <c r="P13" s="2">
        <f t="shared" si="2"/>
        <v>3</v>
      </c>
      <c r="Q13" s="2"/>
      <c r="R13" s="2"/>
      <c r="S13" s="2"/>
      <c r="T13" s="2"/>
      <c r="U13" s="2">
        <f t="shared" si="3"/>
        <v>1</v>
      </c>
      <c r="V13" s="2">
        <f t="shared" si="4"/>
        <v>1</v>
      </c>
      <c r="W13" s="2">
        <f t="shared" si="5"/>
        <v>0</v>
      </c>
      <c r="X13" s="2">
        <f t="shared" si="6"/>
        <v>0</v>
      </c>
      <c r="Y13" s="2">
        <f t="shared" si="7"/>
        <v>1</v>
      </c>
      <c r="Z13" s="2">
        <f t="shared" si="8"/>
        <v>3</v>
      </c>
      <c r="AA13" s="37">
        <f t="shared" si="9"/>
        <v>238.77777777777777</v>
      </c>
      <c r="AB13" s="46" t="s">
        <v>576</v>
      </c>
    </row>
    <row r="14" spans="1:28">
      <c r="A14" s="12" t="s">
        <v>314</v>
      </c>
      <c r="B14" s="12" t="s">
        <v>34</v>
      </c>
      <c r="C14" s="12" t="s">
        <v>43</v>
      </c>
      <c r="D14" s="34">
        <v>84</v>
      </c>
      <c r="E14" s="36"/>
      <c r="F14" s="36"/>
      <c r="G14" s="36">
        <v>5.729166666666667</v>
      </c>
      <c r="H14" s="37">
        <f t="shared" si="10"/>
        <v>5.729166666666667</v>
      </c>
      <c r="I14" s="34">
        <v>62</v>
      </c>
      <c r="J14" s="36">
        <v>81</v>
      </c>
      <c r="K14" s="36">
        <v>91</v>
      </c>
      <c r="L14" s="36"/>
      <c r="M14" s="37">
        <f>MAX(J14:L14)</f>
        <v>91</v>
      </c>
      <c r="N14" s="34"/>
      <c r="O14" s="34">
        <f t="shared" si="1"/>
        <v>242.72916666666669</v>
      </c>
      <c r="P14" s="2">
        <f t="shared" si="2"/>
        <v>4</v>
      </c>
      <c r="Q14" s="2"/>
      <c r="R14" s="2"/>
      <c r="S14" s="2"/>
      <c r="T14" s="2"/>
      <c r="U14" s="2">
        <f t="shared" si="3"/>
        <v>1</v>
      </c>
      <c r="V14" s="2">
        <f t="shared" si="4"/>
        <v>0</v>
      </c>
      <c r="W14" s="2">
        <f t="shared" si="5"/>
        <v>1</v>
      </c>
      <c r="X14" s="2">
        <f t="shared" si="6"/>
        <v>1</v>
      </c>
      <c r="Y14" s="2">
        <f t="shared" si="7"/>
        <v>0</v>
      </c>
      <c r="Z14" s="2">
        <f t="shared" si="8"/>
        <v>3</v>
      </c>
      <c r="AA14" s="37">
        <f>SUM(D14,H14:I14,M14:N14)-MIN(D14,H14:I14,M14:N14)</f>
        <v>237.00000000000003</v>
      </c>
      <c r="AB14" s="46" t="s">
        <v>576</v>
      </c>
    </row>
    <row r="15" spans="1:28">
      <c r="A15" s="2" t="s">
        <v>379</v>
      </c>
      <c r="B15" s="2" t="s">
        <v>380</v>
      </c>
      <c r="C15" s="2" t="s">
        <v>12</v>
      </c>
      <c r="D15" s="34">
        <v>84</v>
      </c>
      <c r="E15" s="36"/>
      <c r="F15" s="36"/>
      <c r="G15" s="36"/>
      <c r="H15" s="37"/>
      <c r="I15" s="34">
        <v>66</v>
      </c>
      <c r="J15" s="36"/>
      <c r="K15" s="36"/>
      <c r="L15" s="36"/>
      <c r="M15" s="37"/>
      <c r="N15" s="34">
        <v>80</v>
      </c>
      <c r="O15" s="34">
        <f t="shared" si="1"/>
        <v>230</v>
      </c>
      <c r="P15" s="2">
        <f t="shared" si="2"/>
        <v>3</v>
      </c>
      <c r="Q15" s="2"/>
      <c r="R15" s="2"/>
      <c r="S15" s="2"/>
      <c r="T15" s="2"/>
      <c r="U15" s="2">
        <f t="shared" si="3"/>
        <v>1</v>
      </c>
      <c r="V15" s="2">
        <f t="shared" si="4"/>
        <v>0</v>
      </c>
      <c r="W15" s="2">
        <f t="shared" si="5"/>
        <v>1</v>
      </c>
      <c r="X15" s="2">
        <f t="shared" si="6"/>
        <v>0</v>
      </c>
      <c r="Y15" s="2">
        <f t="shared" si="7"/>
        <v>1</v>
      </c>
      <c r="Z15" s="2">
        <f t="shared" si="8"/>
        <v>3</v>
      </c>
      <c r="AA15" s="37">
        <f>SUM(D15,H15:I15,M15:N15)</f>
        <v>230</v>
      </c>
      <c r="AB15" s="46" t="s">
        <v>576</v>
      </c>
    </row>
    <row r="16" spans="1:28">
      <c r="A16" s="13" t="s">
        <v>342</v>
      </c>
      <c r="B16" s="13" t="s">
        <v>343</v>
      </c>
      <c r="C16" s="13" t="s">
        <v>344</v>
      </c>
      <c r="D16" s="34">
        <v>93</v>
      </c>
      <c r="E16" s="36"/>
      <c r="F16" s="36"/>
      <c r="G16" s="36"/>
      <c r="H16" s="37"/>
      <c r="I16" s="34">
        <v>62</v>
      </c>
      <c r="J16" s="36">
        <v>73</v>
      </c>
      <c r="K16" s="36"/>
      <c r="L16" s="36"/>
      <c r="M16" s="37">
        <f>MAX(J16:L16)</f>
        <v>73</v>
      </c>
      <c r="N16" s="34"/>
      <c r="O16" s="34">
        <f t="shared" si="1"/>
        <v>228</v>
      </c>
      <c r="P16" s="2">
        <f t="shared" si="2"/>
        <v>3</v>
      </c>
      <c r="Q16" s="2"/>
      <c r="R16" s="2"/>
      <c r="S16" s="2"/>
      <c r="T16" s="2"/>
      <c r="U16" s="2">
        <f t="shared" si="3"/>
        <v>1</v>
      </c>
      <c r="V16" s="2">
        <f t="shared" si="4"/>
        <v>0</v>
      </c>
      <c r="W16" s="2">
        <f t="shared" si="5"/>
        <v>1</v>
      </c>
      <c r="X16" s="2">
        <f t="shared" si="6"/>
        <v>1</v>
      </c>
      <c r="Y16" s="2">
        <f t="shared" si="7"/>
        <v>0</v>
      </c>
      <c r="Z16" s="2">
        <f t="shared" si="8"/>
        <v>3</v>
      </c>
      <c r="AA16" s="37">
        <f>SUM(D16,H16:I16,M16:N16)</f>
        <v>228</v>
      </c>
      <c r="AB16" s="46" t="s">
        <v>576</v>
      </c>
    </row>
    <row r="17" spans="1:28">
      <c r="A17" s="12" t="s">
        <v>156</v>
      </c>
      <c r="B17" s="12" t="s">
        <v>157</v>
      </c>
      <c r="C17" s="12" t="s">
        <v>16</v>
      </c>
      <c r="D17" s="34">
        <v>89</v>
      </c>
      <c r="E17" s="36"/>
      <c r="F17" s="36"/>
      <c r="G17" s="36">
        <v>69.75</v>
      </c>
      <c r="H17" s="37">
        <f>MAX(E17:G17)</f>
        <v>69.75</v>
      </c>
      <c r="I17" s="34"/>
      <c r="J17" s="36"/>
      <c r="K17" s="36"/>
      <c r="L17" s="36"/>
      <c r="M17" s="37"/>
      <c r="N17" s="34">
        <v>63.333333333333336</v>
      </c>
      <c r="O17" s="34">
        <f t="shared" si="1"/>
        <v>222.08333333333334</v>
      </c>
      <c r="P17" s="2">
        <f t="shared" si="2"/>
        <v>3</v>
      </c>
      <c r="Q17" s="2"/>
      <c r="R17" s="38">
        <v>85</v>
      </c>
      <c r="S17" s="2"/>
      <c r="T17" s="2"/>
      <c r="U17" s="2">
        <f t="shared" si="3"/>
        <v>1</v>
      </c>
      <c r="V17" s="2">
        <f t="shared" si="4"/>
        <v>1</v>
      </c>
      <c r="W17" s="2">
        <f t="shared" si="5"/>
        <v>0</v>
      </c>
      <c r="X17" s="2">
        <f t="shared" si="6"/>
        <v>0</v>
      </c>
      <c r="Y17" s="2">
        <f t="shared" si="7"/>
        <v>1</v>
      </c>
      <c r="Z17" s="2">
        <f t="shared" si="8"/>
        <v>3</v>
      </c>
      <c r="AA17" s="37">
        <f>SUM(D17,H17:I17,M17:N17)</f>
        <v>222.08333333333334</v>
      </c>
      <c r="AB17" s="46" t="s">
        <v>576</v>
      </c>
    </row>
    <row r="18" spans="1:28">
      <c r="A18" s="2" t="s">
        <v>381</v>
      </c>
      <c r="B18" s="2" t="s">
        <v>376</v>
      </c>
      <c r="C18" s="2" t="s">
        <v>11</v>
      </c>
      <c r="D18" s="34">
        <v>97</v>
      </c>
      <c r="E18" s="36">
        <v>53</v>
      </c>
      <c r="F18" s="36"/>
      <c r="G18" s="36"/>
      <c r="H18" s="37">
        <f>MAX(E18:G18)</f>
        <v>53</v>
      </c>
      <c r="I18" s="34"/>
      <c r="J18" s="36"/>
      <c r="K18" s="36"/>
      <c r="L18" s="36"/>
      <c r="M18" s="37"/>
      <c r="N18" s="34">
        <v>68.333333333333329</v>
      </c>
      <c r="O18" s="34">
        <f t="shared" si="1"/>
        <v>218.33333333333331</v>
      </c>
      <c r="P18" s="2">
        <f t="shared" si="2"/>
        <v>3</v>
      </c>
      <c r="Q18" s="2"/>
      <c r="R18" s="2"/>
      <c r="S18" s="2"/>
      <c r="T18" s="2"/>
      <c r="U18" s="2">
        <f t="shared" si="3"/>
        <v>1</v>
      </c>
      <c r="V18" s="2">
        <f t="shared" si="4"/>
        <v>1</v>
      </c>
      <c r="W18" s="2">
        <f t="shared" si="5"/>
        <v>0</v>
      </c>
      <c r="X18" s="2">
        <f t="shared" si="6"/>
        <v>0</v>
      </c>
      <c r="Y18" s="2">
        <f t="shared" si="7"/>
        <v>1</v>
      </c>
      <c r="Z18" s="2">
        <f t="shared" si="8"/>
        <v>3</v>
      </c>
      <c r="AA18" s="37">
        <f>SUM(D18,H18:I18,M18:N18)</f>
        <v>218.33333333333331</v>
      </c>
      <c r="AB18" s="46" t="s">
        <v>576</v>
      </c>
    </row>
    <row r="19" spans="1:28">
      <c r="A19" s="2" t="s">
        <v>160</v>
      </c>
      <c r="B19" s="2" t="s">
        <v>380</v>
      </c>
      <c r="C19" s="2" t="s">
        <v>17</v>
      </c>
      <c r="D19" s="34">
        <v>65</v>
      </c>
      <c r="E19" s="36">
        <v>63</v>
      </c>
      <c r="F19" s="36"/>
      <c r="G19" s="36"/>
      <c r="H19" s="37">
        <f>MAX(E19:G19)</f>
        <v>63</v>
      </c>
      <c r="I19" s="34"/>
      <c r="J19" s="36">
        <v>56</v>
      </c>
      <c r="K19" s="36"/>
      <c r="L19" s="36"/>
      <c r="M19" s="37">
        <f>MAX(J19:L19)</f>
        <v>56</v>
      </c>
      <c r="N19" s="34">
        <v>41.666666666666664</v>
      </c>
      <c r="O19" s="34">
        <f t="shared" si="1"/>
        <v>225.66666666666666</v>
      </c>
      <c r="P19" s="2">
        <f t="shared" si="2"/>
        <v>4</v>
      </c>
      <c r="Q19" s="2"/>
      <c r="R19" s="2"/>
      <c r="S19" s="2"/>
      <c r="T19" s="2"/>
      <c r="U19" s="2">
        <f t="shared" si="3"/>
        <v>1</v>
      </c>
      <c r="V19" s="2">
        <f t="shared" si="4"/>
        <v>1</v>
      </c>
      <c r="W19" s="2">
        <f t="shared" si="5"/>
        <v>0</v>
      </c>
      <c r="X19" s="2">
        <f t="shared" si="6"/>
        <v>1</v>
      </c>
      <c r="Y19" s="2">
        <f t="shared" si="7"/>
        <v>0</v>
      </c>
      <c r="Z19" s="2">
        <f t="shared" si="8"/>
        <v>3</v>
      </c>
      <c r="AA19" s="37">
        <f>SUM(D19,H19:I19,M19:N19)-MIN(D19,H19:I19,M19:N19)</f>
        <v>184</v>
      </c>
      <c r="AB19" s="46" t="s">
        <v>576</v>
      </c>
    </row>
    <row r="20" spans="1:28">
      <c r="A20" s="13" t="s">
        <v>350</v>
      </c>
      <c r="B20" s="13" t="s">
        <v>80</v>
      </c>
      <c r="C20" s="13" t="s">
        <v>351</v>
      </c>
      <c r="D20" s="34">
        <v>92</v>
      </c>
      <c r="E20" s="36"/>
      <c r="F20" s="36"/>
      <c r="G20" s="36">
        <v>45.583333333333336</v>
      </c>
      <c r="H20" s="37">
        <f>MAX(E20:G20)</f>
        <v>45.583333333333336</v>
      </c>
      <c r="I20" s="34"/>
      <c r="J20" s="36"/>
      <c r="K20" s="36"/>
      <c r="L20" s="36"/>
      <c r="M20" s="37"/>
      <c r="N20" s="34">
        <v>96.666666666666671</v>
      </c>
      <c r="O20" s="34">
        <f t="shared" si="1"/>
        <v>234.25</v>
      </c>
      <c r="P20" s="2">
        <f t="shared" si="2"/>
        <v>3</v>
      </c>
      <c r="Q20" s="2"/>
      <c r="R20" s="2"/>
      <c r="S20" s="2"/>
      <c r="T20" s="2"/>
      <c r="U20" s="2">
        <f t="shared" si="3"/>
        <v>1</v>
      </c>
      <c r="V20" s="2">
        <f t="shared" si="4"/>
        <v>0</v>
      </c>
      <c r="W20" s="2">
        <f t="shared" si="5"/>
        <v>0</v>
      </c>
      <c r="X20" s="2">
        <f t="shared" si="6"/>
        <v>0</v>
      </c>
      <c r="Y20" s="2">
        <f t="shared" si="7"/>
        <v>1</v>
      </c>
      <c r="Z20" s="2">
        <f t="shared" si="8"/>
        <v>2</v>
      </c>
      <c r="AA20" s="37">
        <f>SUM(D20,H20:I20,M20:N20)</f>
        <v>234.25</v>
      </c>
      <c r="AB20" s="45" t="s">
        <v>576</v>
      </c>
    </row>
    <row r="21" spans="1:28">
      <c r="A21" s="13" t="s">
        <v>366</v>
      </c>
      <c r="B21" s="13" t="s">
        <v>118</v>
      </c>
      <c r="C21" s="13" t="s">
        <v>102</v>
      </c>
      <c r="D21" s="34">
        <v>87</v>
      </c>
      <c r="E21" s="36"/>
      <c r="F21" s="36"/>
      <c r="G21" s="36"/>
      <c r="H21" s="37"/>
      <c r="I21" s="34">
        <v>42</v>
      </c>
      <c r="J21" s="36">
        <v>89</v>
      </c>
      <c r="K21" s="36"/>
      <c r="L21" s="36"/>
      <c r="M21" s="37">
        <f>MAX(J21:L21)</f>
        <v>89</v>
      </c>
      <c r="N21" s="34"/>
      <c r="O21" s="34">
        <f t="shared" si="1"/>
        <v>218</v>
      </c>
      <c r="P21" s="2">
        <f t="shared" si="2"/>
        <v>3</v>
      </c>
      <c r="Q21" s="2"/>
      <c r="R21" s="2"/>
      <c r="S21" s="2"/>
      <c r="T21" s="2"/>
      <c r="U21" s="2">
        <f t="shared" si="3"/>
        <v>1</v>
      </c>
      <c r="V21" s="2">
        <f t="shared" si="4"/>
        <v>0</v>
      </c>
      <c r="W21" s="2">
        <f t="shared" si="5"/>
        <v>0</v>
      </c>
      <c r="X21" s="2">
        <f t="shared" si="6"/>
        <v>1</v>
      </c>
      <c r="Y21" s="2">
        <f t="shared" si="7"/>
        <v>0</v>
      </c>
      <c r="Z21" s="2">
        <f t="shared" si="8"/>
        <v>2</v>
      </c>
      <c r="AA21" s="37">
        <f>SUM(D21,H21:I21,M21:N21)</f>
        <v>218</v>
      </c>
      <c r="AB21" s="45" t="s">
        <v>576</v>
      </c>
    </row>
    <row r="22" spans="1:28">
      <c r="A22" s="12" t="s">
        <v>333</v>
      </c>
      <c r="B22" s="12" t="s">
        <v>80</v>
      </c>
      <c r="C22" s="12" t="s">
        <v>334</v>
      </c>
      <c r="D22" s="34">
        <v>71</v>
      </c>
      <c r="E22" s="36"/>
      <c r="F22" s="36"/>
      <c r="G22" s="36">
        <v>36.597222222222221</v>
      </c>
      <c r="H22" s="37">
        <f t="shared" ref="H22:H39" si="11">MAX(E22:G22)</f>
        <v>36.597222222222221</v>
      </c>
      <c r="I22" s="34">
        <v>41</v>
      </c>
      <c r="J22" s="36">
        <v>90</v>
      </c>
      <c r="K22" s="36"/>
      <c r="L22" s="36"/>
      <c r="M22" s="37">
        <f>MAX(J22:L22)</f>
        <v>90</v>
      </c>
      <c r="N22" s="34"/>
      <c r="O22" s="34">
        <f t="shared" si="1"/>
        <v>238.59722222222223</v>
      </c>
      <c r="P22" s="2">
        <f t="shared" si="2"/>
        <v>4</v>
      </c>
      <c r="Q22" s="2"/>
      <c r="R22" s="2"/>
      <c r="S22" s="2"/>
      <c r="T22" s="2"/>
      <c r="U22" s="2">
        <f t="shared" si="3"/>
        <v>1</v>
      </c>
      <c r="V22" s="2">
        <f t="shared" si="4"/>
        <v>0</v>
      </c>
      <c r="W22" s="2">
        <f t="shared" si="5"/>
        <v>0</v>
      </c>
      <c r="X22" s="2">
        <f t="shared" si="6"/>
        <v>1</v>
      </c>
      <c r="Y22" s="2">
        <f t="shared" si="7"/>
        <v>0</v>
      </c>
      <c r="Z22" s="2">
        <f t="shared" si="8"/>
        <v>2</v>
      </c>
      <c r="AA22" s="37">
        <f>SUM(D22,H22:I22,M22:N22)-MIN(D22,H22:I22,M22:N22)</f>
        <v>202</v>
      </c>
      <c r="AB22" s="45" t="s">
        <v>576</v>
      </c>
    </row>
    <row r="23" spans="1:28">
      <c r="A23" s="2" t="s">
        <v>386</v>
      </c>
      <c r="B23" s="2" t="s">
        <v>52</v>
      </c>
      <c r="C23" s="2" t="s">
        <v>72</v>
      </c>
      <c r="D23" s="34">
        <v>82</v>
      </c>
      <c r="E23" s="36"/>
      <c r="F23" s="36">
        <v>3</v>
      </c>
      <c r="G23" s="36">
        <v>31.236111111111114</v>
      </c>
      <c r="H23" s="37">
        <f t="shared" si="11"/>
        <v>31.236111111111114</v>
      </c>
      <c r="I23" s="34"/>
      <c r="J23" s="36"/>
      <c r="K23" s="36"/>
      <c r="L23" s="36"/>
      <c r="M23" s="37"/>
      <c r="N23" s="34">
        <v>78.333333333333329</v>
      </c>
      <c r="O23" s="34">
        <f t="shared" si="1"/>
        <v>191.56944444444446</v>
      </c>
      <c r="P23" s="2">
        <f t="shared" si="2"/>
        <v>3</v>
      </c>
      <c r="Q23" s="2"/>
      <c r="R23" s="2"/>
      <c r="S23" s="2"/>
      <c r="T23" s="2"/>
      <c r="U23" s="2">
        <f t="shared" si="3"/>
        <v>1</v>
      </c>
      <c r="V23" s="2">
        <f t="shared" si="4"/>
        <v>0</v>
      </c>
      <c r="W23" s="2">
        <f t="shared" si="5"/>
        <v>0</v>
      </c>
      <c r="X23" s="2">
        <f t="shared" si="6"/>
        <v>0</v>
      </c>
      <c r="Y23" s="2">
        <f t="shared" si="7"/>
        <v>1</v>
      </c>
      <c r="Z23" s="2">
        <f t="shared" si="8"/>
        <v>2</v>
      </c>
      <c r="AA23" s="37">
        <f t="shared" ref="AA23:AA34" si="12">SUM(D23,H23:I23,M23:N23)</f>
        <v>191.56944444444446</v>
      </c>
      <c r="AB23" s="45" t="s">
        <v>576</v>
      </c>
    </row>
    <row r="24" spans="1:28">
      <c r="A24" s="12" t="s">
        <v>299</v>
      </c>
      <c r="B24" s="12" t="s">
        <v>41</v>
      </c>
      <c r="C24" s="12"/>
      <c r="D24" s="34">
        <v>91</v>
      </c>
      <c r="E24" s="36"/>
      <c r="F24" s="36">
        <v>5</v>
      </c>
      <c r="G24" s="36"/>
      <c r="H24" s="37">
        <f t="shared" si="11"/>
        <v>5</v>
      </c>
      <c r="I24" s="34"/>
      <c r="J24" s="36"/>
      <c r="K24" s="36"/>
      <c r="L24" s="36"/>
      <c r="M24" s="37"/>
      <c r="N24" s="34">
        <v>86.666666666666671</v>
      </c>
      <c r="O24" s="34">
        <f t="shared" si="1"/>
        <v>182.66666666666669</v>
      </c>
      <c r="P24" s="2">
        <f t="shared" si="2"/>
        <v>3</v>
      </c>
      <c r="Q24" s="2"/>
      <c r="R24" s="2"/>
      <c r="S24" s="2"/>
      <c r="T24" s="2"/>
      <c r="U24" s="2">
        <f t="shared" si="3"/>
        <v>1</v>
      </c>
      <c r="V24" s="2">
        <f t="shared" si="4"/>
        <v>0</v>
      </c>
      <c r="W24" s="2">
        <f t="shared" si="5"/>
        <v>0</v>
      </c>
      <c r="X24" s="2">
        <f t="shared" si="6"/>
        <v>0</v>
      </c>
      <c r="Y24" s="2">
        <f t="shared" si="7"/>
        <v>1</v>
      </c>
      <c r="Z24" s="2">
        <f t="shared" si="8"/>
        <v>2</v>
      </c>
      <c r="AA24" s="37">
        <f t="shared" si="12"/>
        <v>182.66666666666669</v>
      </c>
      <c r="AB24" s="45" t="s">
        <v>576</v>
      </c>
    </row>
    <row r="25" spans="1:28">
      <c r="A25" s="12" t="s">
        <v>320</v>
      </c>
      <c r="B25" s="12" t="s">
        <v>41</v>
      </c>
      <c r="C25" s="12" t="s">
        <v>12</v>
      </c>
      <c r="D25" s="34">
        <v>84</v>
      </c>
      <c r="E25" s="36"/>
      <c r="F25" s="36"/>
      <c r="G25" s="36">
        <v>60.402777777777779</v>
      </c>
      <c r="H25" s="37">
        <f t="shared" si="11"/>
        <v>60.402777777777779</v>
      </c>
      <c r="I25" s="34"/>
      <c r="J25" s="36"/>
      <c r="K25" s="36"/>
      <c r="L25" s="36"/>
      <c r="M25" s="37"/>
      <c r="N25" s="34">
        <v>36.666666666666664</v>
      </c>
      <c r="O25" s="34">
        <f t="shared" si="1"/>
        <v>181.06944444444443</v>
      </c>
      <c r="P25" s="2">
        <f t="shared" si="2"/>
        <v>3</v>
      </c>
      <c r="Q25" s="2"/>
      <c r="R25" s="2"/>
      <c r="S25" s="2"/>
      <c r="T25" s="2"/>
      <c r="U25" s="2">
        <f t="shared" si="3"/>
        <v>1</v>
      </c>
      <c r="V25" s="2">
        <f t="shared" si="4"/>
        <v>1</v>
      </c>
      <c r="W25" s="2">
        <f t="shared" si="5"/>
        <v>0</v>
      </c>
      <c r="X25" s="2">
        <f t="shared" si="6"/>
        <v>0</v>
      </c>
      <c r="Y25" s="2">
        <f t="shared" si="7"/>
        <v>0</v>
      </c>
      <c r="Z25" s="2">
        <f t="shared" si="8"/>
        <v>2</v>
      </c>
      <c r="AA25" s="37">
        <f t="shared" si="12"/>
        <v>181.06944444444443</v>
      </c>
      <c r="AB25" s="45" t="s">
        <v>576</v>
      </c>
    </row>
    <row r="26" spans="1:28">
      <c r="A26" s="12" t="s">
        <v>323</v>
      </c>
      <c r="B26" s="12" t="s">
        <v>15</v>
      </c>
      <c r="C26" s="12" t="s">
        <v>16</v>
      </c>
      <c r="D26" s="34">
        <v>62</v>
      </c>
      <c r="E26" s="36"/>
      <c r="F26" s="36"/>
      <c r="G26" s="36">
        <v>45.368055555555557</v>
      </c>
      <c r="H26" s="37">
        <f t="shared" si="11"/>
        <v>45.368055555555557</v>
      </c>
      <c r="I26" s="34"/>
      <c r="J26" s="36">
        <v>67</v>
      </c>
      <c r="K26" s="36"/>
      <c r="L26" s="36"/>
      <c r="M26" s="37">
        <f>MAX(J26:L26)</f>
        <v>67</v>
      </c>
      <c r="N26" s="34"/>
      <c r="O26" s="34">
        <f t="shared" si="1"/>
        <v>174.36805555555554</v>
      </c>
      <c r="P26" s="2">
        <f t="shared" si="2"/>
        <v>3</v>
      </c>
      <c r="Q26" s="2"/>
      <c r="R26" s="2"/>
      <c r="S26" s="2"/>
      <c r="T26" s="2"/>
      <c r="U26" s="2">
        <f t="shared" si="3"/>
        <v>1</v>
      </c>
      <c r="V26" s="2">
        <f t="shared" si="4"/>
        <v>0</v>
      </c>
      <c r="W26" s="2">
        <f t="shared" si="5"/>
        <v>0</v>
      </c>
      <c r="X26" s="2">
        <f t="shared" si="6"/>
        <v>1</v>
      </c>
      <c r="Y26" s="2">
        <f t="shared" si="7"/>
        <v>0</v>
      </c>
      <c r="Z26" s="2">
        <f t="shared" si="8"/>
        <v>2</v>
      </c>
      <c r="AA26" s="37">
        <f t="shared" si="12"/>
        <v>174.36805555555554</v>
      </c>
      <c r="AB26" s="25" t="s">
        <v>581</v>
      </c>
    </row>
    <row r="27" spans="1:28">
      <c r="A27" s="12" t="s">
        <v>311</v>
      </c>
      <c r="B27" s="12" t="s">
        <v>48</v>
      </c>
      <c r="C27" s="12" t="s">
        <v>9</v>
      </c>
      <c r="D27" s="34">
        <v>94</v>
      </c>
      <c r="E27" s="36">
        <v>79</v>
      </c>
      <c r="F27" s="36">
        <v>64</v>
      </c>
      <c r="G27" s="36">
        <v>40.805555555555557</v>
      </c>
      <c r="H27" s="37">
        <f t="shared" si="11"/>
        <v>79</v>
      </c>
      <c r="I27" s="34"/>
      <c r="J27" s="36"/>
      <c r="K27" s="36"/>
      <c r="L27" s="36"/>
      <c r="M27" s="37"/>
      <c r="N27" s="34"/>
      <c r="O27" s="34">
        <f t="shared" si="1"/>
        <v>173</v>
      </c>
      <c r="P27" s="2">
        <f t="shared" si="2"/>
        <v>2</v>
      </c>
      <c r="Q27" s="2"/>
      <c r="R27" s="2"/>
      <c r="S27" s="2"/>
      <c r="T27" s="2"/>
      <c r="U27" s="2">
        <f t="shared" si="3"/>
        <v>1</v>
      </c>
      <c r="V27" s="2">
        <f t="shared" si="4"/>
        <v>1</v>
      </c>
      <c r="W27" s="2">
        <f t="shared" si="5"/>
        <v>0</v>
      </c>
      <c r="X27" s="2">
        <f t="shared" si="6"/>
        <v>0</v>
      </c>
      <c r="Y27" s="2">
        <f t="shared" si="7"/>
        <v>0</v>
      </c>
      <c r="Z27" s="2">
        <f t="shared" si="8"/>
        <v>2</v>
      </c>
      <c r="AA27" s="37">
        <f t="shared" si="12"/>
        <v>173</v>
      </c>
      <c r="AB27" s="25" t="s">
        <v>581</v>
      </c>
    </row>
    <row r="28" spans="1:28">
      <c r="A28" s="13" t="s">
        <v>345</v>
      </c>
      <c r="B28" s="13" t="s">
        <v>346</v>
      </c>
      <c r="C28" s="13" t="s">
        <v>170</v>
      </c>
      <c r="D28" s="34">
        <v>96</v>
      </c>
      <c r="E28" s="36"/>
      <c r="F28" s="36"/>
      <c r="G28" s="36">
        <v>23.888888888888889</v>
      </c>
      <c r="H28" s="37">
        <f t="shared" si="11"/>
        <v>23.888888888888889</v>
      </c>
      <c r="I28" s="34">
        <v>52</v>
      </c>
      <c r="J28" s="36"/>
      <c r="K28" s="36"/>
      <c r="L28" s="36"/>
      <c r="M28" s="37"/>
      <c r="N28" s="34"/>
      <c r="O28" s="34">
        <f t="shared" si="1"/>
        <v>171.88888888888889</v>
      </c>
      <c r="P28" s="2">
        <f t="shared" si="2"/>
        <v>3</v>
      </c>
      <c r="Q28" s="2"/>
      <c r="R28" s="2"/>
      <c r="S28" s="2"/>
      <c r="T28" s="2"/>
      <c r="U28" s="2">
        <f t="shared" si="3"/>
        <v>1</v>
      </c>
      <c r="V28" s="2">
        <f t="shared" si="4"/>
        <v>0</v>
      </c>
      <c r="W28" s="2">
        <f t="shared" si="5"/>
        <v>1</v>
      </c>
      <c r="X28" s="2">
        <f t="shared" si="6"/>
        <v>0</v>
      </c>
      <c r="Y28" s="2">
        <f t="shared" si="7"/>
        <v>0</v>
      </c>
      <c r="Z28" s="2">
        <f t="shared" si="8"/>
        <v>2</v>
      </c>
      <c r="AA28" s="37">
        <f t="shared" si="12"/>
        <v>171.88888888888889</v>
      </c>
      <c r="AB28" s="25" t="s">
        <v>581</v>
      </c>
    </row>
    <row r="29" spans="1:28">
      <c r="A29" s="2" t="s">
        <v>153</v>
      </c>
      <c r="B29" s="2" t="s">
        <v>75</v>
      </c>
      <c r="C29" s="2" t="s">
        <v>154</v>
      </c>
      <c r="D29" s="34">
        <v>68</v>
      </c>
      <c r="E29" s="36"/>
      <c r="F29" s="36"/>
      <c r="G29" s="36">
        <v>42.173611111111114</v>
      </c>
      <c r="H29" s="37">
        <f t="shared" si="11"/>
        <v>42.173611111111114</v>
      </c>
      <c r="I29" s="34">
        <v>61</v>
      </c>
      <c r="J29" s="36"/>
      <c r="K29" s="36"/>
      <c r="L29" s="36"/>
      <c r="M29" s="37"/>
      <c r="N29" s="34"/>
      <c r="O29" s="34">
        <f t="shared" si="1"/>
        <v>171.17361111111111</v>
      </c>
      <c r="P29" s="2">
        <f t="shared" si="2"/>
        <v>3</v>
      </c>
      <c r="Q29" s="2"/>
      <c r="R29" s="2"/>
      <c r="S29" s="2"/>
      <c r="T29" s="2"/>
      <c r="U29" s="2">
        <f t="shared" si="3"/>
        <v>1</v>
      </c>
      <c r="V29" s="2">
        <f t="shared" si="4"/>
        <v>0</v>
      </c>
      <c r="W29" s="2">
        <f t="shared" si="5"/>
        <v>1</v>
      </c>
      <c r="X29" s="2">
        <f t="shared" si="6"/>
        <v>0</v>
      </c>
      <c r="Y29" s="2">
        <f t="shared" si="7"/>
        <v>0</v>
      </c>
      <c r="Z29" s="2">
        <f t="shared" si="8"/>
        <v>2</v>
      </c>
      <c r="AA29" s="37">
        <f t="shared" si="12"/>
        <v>171.17361111111111</v>
      </c>
      <c r="AB29" s="25" t="s">
        <v>581</v>
      </c>
    </row>
    <row r="30" spans="1:28" s="25" customFormat="1">
      <c r="A30" s="12" t="s">
        <v>325</v>
      </c>
      <c r="B30" s="12" t="s">
        <v>134</v>
      </c>
      <c r="C30" s="12" t="s">
        <v>16</v>
      </c>
      <c r="D30" s="34">
        <v>65</v>
      </c>
      <c r="E30" s="36"/>
      <c r="F30" s="36"/>
      <c r="G30" s="36">
        <v>38.201388888888886</v>
      </c>
      <c r="H30" s="37">
        <f t="shared" si="11"/>
        <v>38.201388888888886</v>
      </c>
      <c r="I30" s="34"/>
      <c r="J30" s="36"/>
      <c r="K30" s="36"/>
      <c r="L30" s="36"/>
      <c r="M30" s="37"/>
      <c r="N30" s="34">
        <v>66.666666666666671</v>
      </c>
      <c r="O30" s="34">
        <f t="shared" si="1"/>
        <v>169.86805555555554</v>
      </c>
      <c r="P30" s="2">
        <f t="shared" si="2"/>
        <v>3</v>
      </c>
      <c r="Q30" s="2"/>
      <c r="R30" s="38">
        <v>95</v>
      </c>
      <c r="S30" s="2"/>
      <c r="T30" s="2"/>
      <c r="U30" s="2">
        <f t="shared" si="3"/>
        <v>1</v>
      </c>
      <c r="V30" s="2">
        <f t="shared" si="4"/>
        <v>0</v>
      </c>
      <c r="W30" s="2">
        <f t="shared" si="5"/>
        <v>0</v>
      </c>
      <c r="X30" s="2">
        <f t="shared" si="6"/>
        <v>0</v>
      </c>
      <c r="Y30" s="2">
        <f t="shared" si="7"/>
        <v>1</v>
      </c>
      <c r="Z30" s="2">
        <f t="shared" si="8"/>
        <v>2</v>
      </c>
      <c r="AA30" s="37">
        <f t="shared" si="12"/>
        <v>169.86805555555554</v>
      </c>
      <c r="AB30" s="25" t="s">
        <v>581</v>
      </c>
    </row>
    <row r="31" spans="1:28">
      <c r="A31" s="12" t="s">
        <v>162</v>
      </c>
      <c r="B31" s="12" t="s">
        <v>163</v>
      </c>
      <c r="C31" s="12" t="s">
        <v>164</v>
      </c>
      <c r="D31" s="34">
        <v>58</v>
      </c>
      <c r="E31" s="36">
        <v>29</v>
      </c>
      <c r="F31" s="36"/>
      <c r="G31" s="36">
        <v>42.944444444444443</v>
      </c>
      <c r="H31" s="37">
        <f t="shared" si="11"/>
        <v>42.944444444444443</v>
      </c>
      <c r="I31" s="34"/>
      <c r="J31" s="36"/>
      <c r="K31" s="36"/>
      <c r="L31" s="36"/>
      <c r="M31" s="37"/>
      <c r="N31" s="34">
        <v>65</v>
      </c>
      <c r="O31" s="34">
        <f t="shared" si="1"/>
        <v>165.94444444444446</v>
      </c>
      <c r="P31" s="2">
        <f t="shared" si="2"/>
        <v>3</v>
      </c>
      <c r="Q31" s="2"/>
      <c r="R31" s="2"/>
      <c r="S31" s="2"/>
      <c r="T31" s="2"/>
      <c r="U31" s="2">
        <f t="shared" si="3"/>
        <v>1</v>
      </c>
      <c r="V31" s="2">
        <f t="shared" si="4"/>
        <v>0</v>
      </c>
      <c r="W31" s="2">
        <f t="shared" si="5"/>
        <v>0</v>
      </c>
      <c r="X31" s="2">
        <f t="shared" si="6"/>
        <v>0</v>
      </c>
      <c r="Y31" s="2">
        <f t="shared" si="7"/>
        <v>1</v>
      </c>
      <c r="Z31" s="2">
        <f t="shared" si="8"/>
        <v>2</v>
      </c>
      <c r="AA31" s="37">
        <f t="shared" si="12"/>
        <v>165.94444444444446</v>
      </c>
      <c r="AB31" s="25" t="s">
        <v>581</v>
      </c>
    </row>
    <row r="32" spans="1:28">
      <c r="A32" s="2" t="s">
        <v>382</v>
      </c>
      <c r="B32" s="2" t="s">
        <v>50</v>
      </c>
      <c r="C32" s="2" t="s">
        <v>383</v>
      </c>
      <c r="D32" s="34">
        <v>69</v>
      </c>
      <c r="E32" s="36"/>
      <c r="F32" s="36"/>
      <c r="G32" s="36">
        <v>26.944444444444446</v>
      </c>
      <c r="H32" s="37">
        <f t="shared" si="11"/>
        <v>26.944444444444446</v>
      </c>
      <c r="I32" s="34"/>
      <c r="J32" s="36"/>
      <c r="K32" s="36"/>
      <c r="L32" s="36"/>
      <c r="M32" s="37"/>
      <c r="N32" s="34">
        <v>65</v>
      </c>
      <c r="O32" s="34">
        <f t="shared" si="1"/>
        <v>160.94444444444446</v>
      </c>
      <c r="P32" s="2">
        <f t="shared" si="2"/>
        <v>3</v>
      </c>
      <c r="Q32" s="2"/>
      <c r="R32" s="2"/>
      <c r="S32" s="2"/>
      <c r="T32" s="2"/>
      <c r="U32" s="2">
        <f t="shared" si="3"/>
        <v>1</v>
      </c>
      <c r="V32" s="2">
        <f t="shared" si="4"/>
        <v>0</v>
      </c>
      <c r="W32" s="2">
        <f t="shared" si="5"/>
        <v>0</v>
      </c>
      <c r="X32" s="2">
        <f t="shared" si="6"/>
        <v>0</v>
      </c>
      <c r="Y32" s="2">
        <f t="shared" si="7"/>
        <v>1</v>
      </c>
      <c r="Z32" s="2">
        <f t="shared" si="8"/>
        <v>2</v>
      </c>
      <c r="AA32" s="37">
        <f t="shared" si="12"/>
        <v>160.94444444444446</v>
      </c>
      <c r="AB32" s="25" t="s">
        <v>581</v>
      </c>
    </row>
    <row r="33" spans="1:28">
      <c r="A33" s="13" t="s">
        <v>367</v>
      </c>
      <c r="B33" s="13" t="s">
        <v>368</v>
      </c>
      <c r="C33" s="13" t="s">
        <v>369</v>
      </c>
      <c r="D33" s="34">
        <v>55</v>
      </c>
      <c r="E33" s="36">
        <v>20</v>
      </c>
      <c r="F33" s="36"/>
      <c r="G33" s="36"/>
      <c r="H33" s="37">
        <f t="shared" si="11"/>
        <v>20</v>
      </c>
      <c r="I33" s="34"/>
      <c r="J33" s="36"/>
      <c r="K33" s="36"/>
      <c r="L33" s="36"/>
      <c r="M33" s="37"/>
      <c r="N33" s="34">
        <v>60</v>
      </c>
      <c r="O33" s="34">
        <f t="shared" si="1"/>
        <v>135</v>
      </c>
      <c r="P33" s="2">
        <f t="shared" si="2"/>
        <v>3</v>
      </c>
      <c r="Q33" s="2"/>
      <c r="R33" s="2"/>
      <c r="S33" s="2"/>
      <c r="T33" s="2"/>
      <c r="U33" s="2">
        <f t="shared" si="3"/>
        <v>1</v>
      </c>
      <c r="V33" s="2">
        <f t="shared" si="4"/>
        <v>0</v>
      </c>
      <c r="W33" s="2">
        <f t="shared" si="5"/>
        <v>0</v>
      </c>
      <c r="X33" s="2">
        <f t="shared" si="6"/>
        <v>0</v>
      </c>
      <c r="Y33" s="2">
        <f t="shared" si="7"/>
        <v>1</v>
      </c>
      <c r="Z33" s="2">
        <f t="shared" si="8"/>
        <v>2</v>
      </c>
      <c r="AA33" s="37">
        <f t="shared" si="12"/>
        <v>135</v>
      </c>
      <c r="AB33" s="25" t="s">
        <v>581</v>
      </c>
    </row>
    <row r="34" spans="1:28">
      <c r="A34" s="13" t="s">
        <v>99</v>
      </c>
      <c r="B34" s="13" t="s">
        <v>31</v>
      </c>
      <c r="C34" s="13" t="s">
        <v>20</v>
      </c>
      <c r="D34" s="34">
        <v>54</v>
      </c>
      <c r="E34" s="36"/>
      <c r="F34" s="36"/>
      <c r="G34" s="36">
        <v>29.340277777777779</v>
      </c>
      <c r="H34" s="37">
        <f t="shared" si="11"/>
        <v>29.340277777777779</v>
      </c>
      <c r="I34" s="34">
        <v>50</v>
      </c>
      <c r="J34" s="36"/>
      <c r="K34" s="36"/>
      <c r="L34" s="36"/>
      <c r="M34" s="37"/>
      <c r="N34" s="34"/>
      <c r="O34" s="34">
        <f t="shared" ref="O34:O64" si="13">SUM(D34,H34:I34,M34:N34)</f>
        <v>133.34027777777777</v>
      </c>
      <c r="P34" s="2">
        <f t="shared" ref="P34:P64" si="14">COUNT(D34,H34:I34,M34:N34)</f>
        <v>3</v>
      </c>
      <c r="Q34" s="2"/>
      <c r="R34" s="2"/>
      <c r="S34" s="2"/>
      <c r="T34" s="2"/>
      <c r="U34" s="2">
        <f t="shared" ref="U34:U64" si="15">IF(D34&gt;46,1,0)</f>
        <v>1</v>
      </c>
      <c r="V34" s="2">
        <f t="shared" si="4"/>
        <v>0</v>
      </c>
      <c r="W34" s="2">
        <f t="shared" ref="W34:W64" si="16">IF(I34&gt;=45,1,0)</f>
        <v>1</v>
      </c>
      <c r="X34" s="2">
        <f t="shared" ref="X34:X64" si="17">IF(M34&gt;=50,1,0)</f>
        <v>0</v>
      </c>
      <c r="Y34" s="2">
        <f t="shared" ref="Y34:Y64" si="18">IF(N34&gt;=50,1,0)</f>
        <v>0</v>
      </c>
      <c r="Z34" s="2">
        <f t="shared" ref="Z34:Z64" si="19">SUM(U34:Y34)</f>
        <v>2</v>
      </c>
      <c r="AA34" s="37">
        <f t="shared" si="12"/>
        <v>133.34027777777777</v>
      </c>
      <c r="AB34" s="25" t="s">
        <v>581</v>
      </c>
    </row>
    <row r="35" spans="1:28">
      <c r="A35" s="13" t="s">
        <v>370</v>
      </c>
      <c r="B35" s="13" t="s">
        <v>26</v>
      </c>
      <c r="C35" s="13" t="s">
        <v>89</v>
      </c>
      <c r="D35" s="34">
        <v>49</v>
      </c>
      <c r="E35" s="36"/>
      <c r="F35" s="36"/>
      <c r="G35" s="36">
        <v>10.729166666666668</v>
      </c>
      <c r="H35" s="37">
        <f t="shared" si="11"/>
        <v>10.729166666666668</v>
      </c>
      <c r="I35" s="34"/>
      <c r="J35" s="36"/>
      <c r="K35" s="36">
        <v>68</v>
      </c>
      <c r="L35" s="36"/>
      <c r="M35" s="37">
        <f>MAX(J35:L35)</f>
        <v>68</v>
      </c>
      <c r="N35" s="34">
        <v>0</v>
      </c>
      <c r="O35" s="34">
        <f t="shared" si="13"/>
        <v>127.72916666666667</v>
      </c>
      <c r="P35" s="2">
        <f t="shared" si="14"/>
        <v>4</v>
      </c>
      <c r="Q35" s="2"/>
      <c r="R35" s="2"/>
      <c r="S35" s="2"/>
      <c r="T35" s="2"/>
      <c r="U35" s="2">
        <f t="shared" si="15"/>
        <v>1</v>
      </c>
      <c r="V35" s="2">
        <f t="shared" si="4"/>
        <v>0</v>
      </c>
      <c r="W35" s="2">
        <f t="shared" si="16"/>
        <v>0</v>
      </c>
      <c r="X35" s="2">
        <f t="shared" si="17"/>
        <v>1</v>
      </c>
      <c r="Y35" s="2">
        <f t="shared" si="18"/>
        <v>0</v>
      </c>
      <c r="Z35" s="2">
        <f t="shared" si="19"/>
        <v>2</v>
      </c>
      <c r="AA35" s="37">
        <f t="shared" ref="AA35" si="20">SUM(D35,H35:I35,M35:N35)-MIN(D35,H35:I35,M35:N35)</f>
        <v>127.72916666666667</v>
      </c>
      <c r="AB35" s="25" t="s">
        <v>581</v>
      </c>
    </row>
    <row r="36" spans="1:28">
      <c r="A36" s="13" t="s">
        <v>371</v>
      </c>
      <c r="B36" s="13" t="s">
        <v>199</v>
      </c>
      <c r="C36" s="13"/>
      <c r="D36" s="34">
        <v>68</v>
      </c>
      <c r="E36" s="36">
        <v>57</v>
      </c>
      <c r="F36" s="36"/>
      <c r="G36" s="36"/>
      <c r="H36" s="37">
        <f t="shared" si="11"/>
        <v>57</v>
      </c>
      <c r="I36" s="34"/>
      <c r="J36" s="36"/>
      <c r="K36" s="36"/>
      <c r="L36" s="36"/>
      <c r="M36" s="37"/>
      <c r="N36" s="34"/>
      <c r="O36" s="34">
        <f t="shared" si="13"/>
        <v>125</v>
      </c>
      <c r="P36" s="2">
        <f t="shared" si="14"/>
        <v>2</v>
      </c>
      <c r="Q36" s="2"/>
      <c r="R36" s="2"/>
      <c r="S36" s="2"/>
      <c r="T36" s="2"/>
      <c r="U36" s="2">
        <f t="shared" si="15"/>
        <v>1</v>
      </c>
      <c r="V36" s="2">
        <f t="shared" si="4"/>
        <v>1</v>
      </c>
      <c r="W36" s="2">
        <f t="shared" si="16"/>
        <v>0</v>
      </c>
      <c r="X36" s="2">
        <f t="shared" si="17"/>
        <v>0</v>
      </c>
      <c r="Y36" s="2">
        <f t="shared" si="18"/>
        <v>0</v>
      </c>
      <c r="Z36" s="2">
        <f t="shared" si="19"/>
        <v>2</v>
      </c>
      <c r="AA36" s="37">
        <f>SUM(D36,H36:I36,M36:N36)</f>
        <v>125</v>
      </c>
      <c r="AB36" s="25" t="s">
        <v>581</v>
      </c>
    </row>
    <row r="37" spans="1:28">
      <c r="A37" s="12" t="s">
        <v>300</v>
      </c>
      <c r="B37" s="12" t="s">
        <v>82</v>
      </c>
      <c r="C37" s="12" t="s">
        <v>301</v>
      </c>
      <c r="D37" s="34">
        <v>55</v>
      </c>
      <c r="E37" s="36">
        <v>35</v>
      </c>
      <c r="F37" s="41">
        <v>29</v>
      </c>
      <c r="G37" s="36">
        <v>45.083333333333329</v>
      </c>
      <c r="H37" s="37">
        <f t="shared" si="11"/>
        <v>45.083333333333329</v>
      </c>
      <c r="I37" s="34"/>
      <c r="J37" s="36"/>
      <c r="K37" s="36"/>
      <c r="L37" s="36"/>
      <c r="M37" s="37"/>
      <c r="N37" s="34"/>
      <c r="O37" s="34">
        <f t="shared" si="13"/>
        <v>100.08333333333333</v>
      </c>
      <c r="P37" s="2">
        <f t="shared" si="14"/>
        <v>2</v>
      </c>
      <c r="Q37" s="2"/>
      <c r="R37" s="2"/>
      <c r="S37" s="2"/>
      <c r="T37" s="2"/>
      <c r="U37" s="2">
        <f t="shared" si="15"/>
        <v>1</v>
      </c>
      <c r="V37" s="24">
        <v>1</v>
      </c>
      <c r="W37" s="2">
        <f t="shared" si="16"/>
        <v>0</v>
      </c>
      <c r="X37" s="2">
        <f t="shared" si="17"/>
        <v>0</v>
      </c>
      <c r="Y37" s="2">
        <f t="shared" si="18"/>
        <v>0</v>
      </c>
      <c r="Z37" s="2">
        <f t="shared" si="19"/>
        <v>2</v>
      </c>
      <c r="AA37" s="37">
        <f>SUM(D37,H37:I37,M37:N37)</f>
        <v>100.08333333333333</v>
      </c>
      <c r="AB37" s="25" t="s">
        <v>581</v>
      </c>
    </row>
    <row r="38" spans="1:28">
      <c r="A38" s="12" t="s">
        <v>332</v>
      </c>
      <c r="B38" s="12" t="s">
        <v>101</v>
      </c>
      <c r="C38" s="12" t="s">
        <v>11</v>
      </c>
      <c r="D38" s="34">
        <v>30</v>
      </c>
      <c r="E38" s="36"/>
      <c r="F38" s="36"/>
      <c r="G38" s="36">
        <v>2.6041666666666665</v>
      </c>
      <c r="H38" s="37">
        <f t="shared" si="11"/>
        <v>2.6041666666666665</v>
      </c>
      <c r="I38" s="34"/>
      <c r="J38" s="36">
        <v>56</v>
      </c>
      <c r="K38" s="36"/>
      <c r="L38" s="36"/>
      <c r="M38" s="37">
        <f>MAX(J38:L38)</f>
        <v>56</v>
      </c>
      <c r="N38" s="34">
        <v>33.333333333333336</v>
      </c>
      <c r="O38" s="34">
        <f t="shared" si="13"/>
        <v>121.9375</v>
      </c>
      <c r="P38" s="2">
        <f t="shared" si="14"/>
        <v>4</v>
      </c>
      <c r="Q38" s="2"/>
      <c r="R38" s="2"/>
      <c r="S38" s="2"/>
      <c r="T38" s="2"/>
      <c r="U38" s="2">
        <f t="shared" si="15"/>
        <v>0</v>
      </c>
      <c r="V38" s="2">
        <f t="shared" ref="V38:V75" si="21">IF(H38&gt;=50,1,0)</f>
        <v>0</v>
      </c>
      <c r="W38" s="2">
        <f t="shared" si="16"/>
        <v>0</v>
      </c>
      <c r="X38" s="2">
        <f t="shared" si="17"/>
        <v>1</v>
      </c>
      <c r="Y38" s="2">
        <f t="shared" si="18"/>
        <v>0</v>
      </c>
      <c r="Z38" s="2">
        <f t="shared" si="19"/>
        <v>1</v>
      </c>
      <c r="AA38" s="37">
        <f t="shared" ref="AA38" si="22">SUM(D38,H38:I38,M38:N38)-MIN(D38,H38:I38,M38:N38)</f>
        <v>119.33333333333333</v>
      </c>
      <c r="AB38" s="7" t="s">
        <v>580</v>
      </c>
    </row>
    <row r="39" spans="1:28">
      <c r="A39" s="12" t="s">
        <v>319</v>
      </c>
      <c r="B39" s="12" t="s">
        <v>62</v>
      </c>
      <c r="C39" s="12" t="s">
        <v>61</v>
      </c>
      <c r="D39" s="34">
        <v>91</v>
      </c>
      <c r="E39" s="36"/>
      <c r="F39" s="36"/>
      <c r="G39" s="36">
        <v>18.368055555555557</v>
      </c>
      <c r="H39" s="37">
        <f t="shared" si="11"/>
        <v>18.368055555555557</v>
      </c>
      <c r="I39" s="34"/>
      <c r="J39" s="36"/>
      <c r="K39" s="36"/>
      <c r="L39" s="36"/>
      <c r="M39" s="37"/>
      <c r="N39" s="34"/>
      <c r="O39" s="34">
        <f t="shared" si="13"/>
        <v>109.36805555555556</v>
      </c>
      <c r="P39" s="2">
        <f t="shared" si="14"/>
        <v>2</v>
      </c>
      <c r="Q39" s="2"/>
      <c r="R39" s="38">
        <v>85</v>
      </c>
      <c r="S39" s="2"/>
      <c r="T39" s="2"/>
      <c r="U39" s="2">
        <f t="shared" si="15"/>
        <v>1</v>
      </c>
      <c r="V39" s="2">
        <f t="shared" si="21"/>
        <v>0</v>
      </c>
      <c r="W39" s="2">
        <f t="shared" si="16"/>
        <v>0</v>
      </c>
      <c r="X39" s="2">
        <f t="shared" si="17"/>
        <v>0</v>
      </c>
      <c r="Y39" s="2">
        <f t="shared" si="18"/>
        <v>0</v>
      </c>
      <c r="Z39" s="2">
        <f t="shared" si="19"/>
        <v>1</v>
      </c>
      <c r="AA39" s="37">
        <f t="shared" ref="AA39:AA75" si="23">SUM(D39,H39:I39,M39:N39)</f>
        <v>109.36805555555556</v>
      </c>
      <c r="AB39" s="7" t="s">
        <v>580</v>
      </c>
    </row>
    <row r="40" spans="1:28">
      <c r="A40" s="13" t="s">
        <v>356</v>
      </c>
      <c r="B40" s="13" t="s">
        <v>32</v>
      </c>
      <c r="C40" s="13"/>
      <c r="D40" s="34"/>
      <c r="E40" s="36"/>
      <c r="F40" s="36"/>
      <c r="G40" s="36"/>
      <c r="H40" s="37"/>
      <c r="I40" s="34">
        <v>43</v>
      </c>
      <c r="J40" s="36"/>
      <c r="K40" s="36">
        <v>65</v>
      </c>
      <c r="L40" s="36"/>
      <c r="M40" s="37">
        <f>MAX(J40:L40)</f>
        <v>65</v>
      </c>
      <c r="N40" s="34"/>
      <c r="O40" s="34">
        <f t="shared" si="13"/>
        <v>108</v>
      </c>
      <c r="P40" s="2">
        <f t="shared" si="14"/>
        <v>2</v>
      </c>
      <c r="Q40" s="2"/>
      <c r="R40" s="2"/>
      <c r="S40" s="2"/>
      <c r="T40" s="2"/>
      <c r="U40" s="2">
        <f t="shared" si="15"/>
        <v>0</v>
      </c>
      <c r="V40" s="2">
        <f t="shared" si="21"/>
        <v>0</v>
      </c>
      <c r="W40" s="2">
        <f t="shared" si="16"/>
        <v>0</v>
      </c>
      <c r="X40" s="2">
        <f t="shared" si="17"/>
        <v>1</v>
      </c>
      <c r="Y40" s="2">
        <f t="shared" si="18"/>
        <v>0</v>
      </c>
      <c r="Z40" s="2">
        <f t="shared" si="19"/>
        <v>1</v>
      </c>
      <c r="AA40" s="37">
        <f t="shared" si="23"/>
        <v>108</v>
      </c>
      <c r="AB40" s="7" t="s">
        <v>580</v>
      </c>
    </row>
    <row r="41" spans="1:28">
      <c r="A41" s="2" t="s">
        <v>388</v>
      </c>
      <c r="B41" s="2" t="s">
        <v>56</v>
      </c>
      <c r="C41" s="2" t="s">
        <v>49</v>
      </c>
      <c r="D41" s="34">
        <v>57</v>
      </c>
      <c r="E41" s="36">
        <v>19</v>
      </c>
      <c r="F41" s="36"/>
      <c r="G41" s="36">
        <v>7</v>
      </c>
      <c r="H41" s="37">
        <f>MAX(E41:G41)</f>
        <v>19</v>
      </c>
      <c r="I41" s="34"/>
      <c r="J41" s="36"/>
      <c r="K41" s="36"/>
      <c r="L41" s="36"/>
      <c r="M41" s="37"/>
      <c r="N41" s="34">
        <v>28.333333333333332</v>
      </c>
      <c r="O41" s="34">
        <f t="shared" si="13"/>
        <v>104.33333333333333</v>
      </c>
      <c r="P41" s="2">
        <f t="shared" si="14"/>
        <v>3</v>
      </c>
      <c r="Q41" s="2"/>
      <c r="R41" s="2"/>
      <c r="S41" s="2"/>
      <c r="T41" s="2"/>
      <c r="U41" s="2">
        <f t="shared" si="15"/>
        <v>1</v>
      </c>
      <c r="V41" s="2">
        <f t="shared" si="21"/>
        <v>0</v>
      </c>
      <c r="W41" s="2">
        <f t="shared" si="16"/>
        <v>0</v>
      </c>
      <c r="X41" s="2">
        <f t="shared" si="17"/>
        <v>0</v>
      </c>
      <c r="Y41" s="2">
        <f t="shared" si="18"/>
        <v>0</v>
      </c>
      <c r="Z41" s="2">
        <f t="shared" si="19"/>
        <v>1</v>
      </c>
      <c r="AA41" s="37">
        <f t="shared" si="23"/>
        <v>104.33333333333333</v>
      </c>
      <c r="AB41" s="7" t="s">
        <v>580</v>
      </c>
    </row>
    <row r="42" spans="1:28">
      <c r="A42" s="13" t="s">
        <v>340</v>
      </c>
      <c r="B42" s="13" t="s">
        <v>341</v>
      </c>
      <c r="C42" s="13" t="s">
        <v>9</v>
      </c>
      <c r="D42" s="34"/>
      <c r="E42" s="36"/>
      <c r="F42" s="36"/>
      <c r="G42" s="36"/>
      <c r="H42" s="37"/>
      <c r="I42" s="34"/>
      <c r="J42" s="36"/>
      <c r="K42" s="36">
        <v>92</v>
      </c>
      <c r="L42" s="36"/>
      <c r="M42" s="37">
        <f>MAX(J42:L42)</f>
        <v>92</v>
      </c>
      <c r="N42" s="34"/>
      <c r="O42" s="34">
        <f t="shared" si="13"/>
        <v>92</v>
      </c>
      <c r="P42" s="2">
        <f t="shared" si="14"/>
        <v>1</v>
      </c>
      <c r="Q42" s="2"/>
      <c r="R42" s="2"/>
      <c r="S42" s="2"/>
      <c r="T42" s="2"/>
      <c r="U42" s="2">
        <f t="shared" si="15"/>
        <v>0</v>
      </c>
      <c r="V42" s="2">
        <f t="shared" si="21"/>
        <v>0</v>
      </c>
      <c r="W42" s="2">
        <f t="shared" si="16"/>
        <v>0</v>
      </c>
      <c r="X42" s="2">
        <f t="shared" si="17"/>
        <v>1</v>
      </c>
      <c r="Y42" s="2">
        <f t="shared" si="18"/>
        <v>0</v>
      </c>
      <c r="Z42" s="2">
        <f t="shared" si="19"/>
        <v>1</v>
      </c>
      <c r="AA42" s="37">
        <f t="shared" si="23"/>
        <v>92</v>
      </c>
      <c r="AB42" s="7" t="s">
        <v>580</v>
      </c>
    </row>
    <row r="43" spans="1:28">
      <c r="A43" s="13" t="s">
        <v>359</v>
      </c>
      <c r="B43" s="13" t="s">
        <v>60</v>
      </c>
      <c r="C43" s="13" t="s">
        <v>177</v>
      </c>
      <c r="D43" s="34">
        <v>31</v>
      </c>
      <c r="E43" s="36"/>
      <c r="F43" s="36"/>
      <c r="G43" s="36"/>
      <c r="H43" s="37"/>
      <c r="I43" s="34"/>
      <c r="J43" s="36">
        <v>56</v>
      </c>
      <c r="K43" s="36"/>
      <c r="L43" s="36"/>
      <c r="M43" s="37">
        <f>MAX(J43:L43)</f>
        <v>56</v>
      </c>
      <c r="N43" s="34"/>
      <c r="O43" s="34">
        <f t="shared" si="13"/>
        <v>87</v>
      </c>
      <c r="P43" s="2">
        <f t="shared" si="14"/>
        <v>2</v>
      </c>
      <c r="Q43" s="2"/>
      <c r="R43" s="2"/>
      <c r="S43" s="2"/>
      <c r="T43" s="2"/>
      <c r="U43" s="2">
        <f t="shared" si="15"/>
        <v>0</v>
      </c>
      <c r="V43" s="2">
        <f t="shared" si="21"/>
        <v>0</v>
      </c>
      <c r="W43" s="2">
        <f t="shared" si="16"/>
        <v>0</v>
      </c>
      <c r="X43" s="2">
        <f t="shared" si="17"/>
        <v>1</v>
      </c>
      <c r="Y43" s="2">
        <f t="shared" si="18"/>
        <v>0</v>
      </c>
      <c r="Z43" s="2">
        <f t="shared" si="19"/>
        <v>1</v>
      </c>
      <c r="AA43" s="37">
        <f t="shared" si="23"/>
        <v>87</v>
      </c>
      <c r="AB43" s="7" t="s">
        <v>580</v>
      </c>
    </row>
    <row r="44" spans="1:28">
      <c r="A44" s="13" t="s">
        <v>360</v>
      </c>
      <c r="B44" s="13" t="s">
        <v>56</v>
      </c>
      <c r="C44" s="13" t="s">
        <v>361</v>
      </c>
      <c r="D44" s="34">
        <v>53</v>
      </c>
      <c r="E44" s="36"/>
      <c r="F44" s="36"/>
      <c r="G44" s="36"/>
      <c r="H44" s="37"/>
      <c r="I44" s="34"/>
      <c r="J44" s="36"/>
      <c r="K44" s="36"/>
      <c r="L44" s="36"/>
      <c r="M44" s="37"/>
      <c r="N44" s="34">
        <v>33.333333333333336</v>
      </c>
      <c r="O44" s="34">
        <f t="shared" si="13"/>
        <v>86.333333333333343</v>
      </c>
      <c r="P44" s="2">
        <f t="shared" si="14"/>
        <v>2</v>
      </c>
      <c r="Q44" s="2"/>
      <c r="R44" s="2"/>
      <c r="S44" s="2"/>
      <c r="T44" s="2"/>
      <c r="U44" s="2">
        <f t="shared" si="15"/>
        <v>1</v>
      </c>
      <c r="V44" s="2">
        <f t="shared" si="21"/>
        <v>0</v>
      </c>
      <c r="W44" s="2">
        <f t="shared" si="16"/>
        <v>0</v>
      </c>
      <c r="X44" s="2">
        <f t="shared" si="17"/>
        <v>0</v>
      </c>
      <c r="Y44" s="2">
        <f t="shared" si="18"/>
        <v>0</v>
      </c>
      <c r="Z44" s="2">
        <f t="shared" si="19"/>
        <v>1</v>
      </c>
      <c r="AA44" s="37">
        <f t="shared" si="23"/>
        <v>86.333333333333343</v>
      </c>
      <c r="AB44" s="7" t="s">
        <v>580</v>
      </c>
    </row>
    <row r="45" spans="1:28">
      <c r="A45" s="13" t="s">
        <v>352</v>
      </c>
      <c r="B45" s="13" t="s">
        <v>353</v>
      </c>
      <c r="C45" s="13" t="s">
        <v>354</v>
      </c>
      <c r="D45" s="34">
        <v>55</v>
      </c>
      <c r="E45" s="36">
        <v>18</v>
      </c>
      <c r="F45" s="36"/>
      <c r="G45" s="36"/>
      <c r="H45" s="37">
        <f t="shared" ref="H45:H50" si="24">MAX(E45:G45)</f>
        <v>18</v>
      </c>
      <c r="I45" s="34"/>
      <c r="J45" s="36"/>
      <c r="K45" s="36"/>
      <c r="L45" s="36"/>
      <c r="M45" s="37"/>
      <c r="N45" s="34"/>
      <c r="O45" s="34">
        <f t="shared" si="13"/>
        <v>73</v>
      </c>
      <c r="P45" s="2">
        <f t="shared" si="14"/>
        <v>2</v>
      </c>
      <c r="Q45" s="2"/>
      <c r="R45" s="38">
        <v>95</v>
      </c>
      <c r="S45" s="2"/>
      <c r="T45" s="2"/>
      <c r="U45" s="2">
        <f t="shared" si="15"/>
        <v>1</v>
      </c>
      <c r="V45" s="2">
        <f t="shared" si="21"/>
        <v>0</v>
      </c>
      <c r="W45" s="2">
        <f t="shared" si="16"/>
        <v>0</v>
      </c>
      <c r="X45" s="2">
        <f t="shared" si="17"/>
        <v>0</v>
      </c>
      <c r="Y45" s="2">
        <f t="shared" si="18"/>
        <v>0</v>
      </c>
      <c r="Z45" s="2">
        <f t="shared" si="19"/>
        <v>1</v>
      </c>
      <c r="AA45" s="37">
        <f t="shared" si="23"/>
        <v>73</v>
      </c>
      <c r="AB45" s="7" t="s">
        <v>580</v>
      </c>
    </row>
    <row r="46" spans="1:28">
      <c r="A46" s="12" t="s">
        <v>309</v>
      </c>
      <c r="B46" s="12" t="s">
        <v>40</v>
      </c>
      <c r="C46" s="12" t="s">
        <v>58</v>
      </c>
      <c r="D46" s="34">
        <v>51</v>
      </c>
      <c r="E46" s="36"/>
      <c r="F46" s="36"/>
      <c r="G46" s="36">
        <v>14.354166666666666</v>
      </c>
      <c r="H46" s="37">
        <f t="shared" si="24"/>
        <v>14.354166666666666</v>
      </c>
      <c r="I46" s="34"/>
      <c r="J46" s="36"/>
      <c r="K46" s="36"/>
      <c r="L46" s="36"/>
      <c r="M46" s="37"/>
      <c r="N46" s="34">
        <v>5</v>
      </c>
      <c r="O46" s="34">
        <f t="shared" si="13"/>
        <v>70.354166666666671</v>
      </c>
      <c r="P46" s="2">
        <f t="shared" si="14"/>
        <v>3</v>
      </c>
      <c r="Q46" s="2"/>
      <c r="R46" s="2"/>
      <c r="S46" s="2"/>
      <c r="T46" s="2"/>
      <c r="U46" s="2">
        <f t="shared" si="15"/>
        <v>1</v>
      </c>
      <c r="V46" s="2">
        <f t="shared" si="21"/>
        <v>0</v>
      </c>
      <c r="W46" s="2">
        <f t="shared" si="16"/>
        <v>0</v>
      </c>
      <c r="X46" s="2">
        <f t="shared" si="17"/>
        <v>0</v>
      </c>
      <c r="Y46" s="2">
        <f t="shared" si="18"/>
        <v>0</v>
      </c>
      <c r="Z46" s="2">
        <f t="shared" si="19"/>
        <v>1</v>
      </c>
      <c r="AA46" s="37">
        <f t="shared" si="23"/>
        <v>70.354166666666671</v>
      </c>
      <c r="AB46" s="7" t="s">
        <v>580</v>
      </c>
    </row>
    <row r="47" spans="1:28">
      <c r="A47" s="13" t="s">
        <v>348</v>
      </c>
      <c r="B47" s="13" t="s">
        <v>80</v>
      </c>
      <c r="C47" s="13" t="s">
        <v>349</v>
      </c>
      <c r="D47" s="34">
        <v>48</v>
      </c>
      <c r="E47" s="36">
        <v>7</v>
      </c>
      <c r="F47" s="36"/>
      <c r="G47" s="36">
        <v>3.125</v>
      </c>
      <c r="H47" s="37">
        <f t="shared" si="24"/>
        <v>7</v>
      </c>
      <c r="I47" s="34"/>
      <c r="J47" s="36"/>
      <c r="K47" s="36"/>
      <c r="L47" s="36"/>
      <c r="M47" s="37"/>
      <c r="N47" s="34"/>
      <c r="O47" s="34">
        <f t="shared" si="13"/>
        <v>55</v>
      </c>
      <c r="P47" s="2">
        <f t="shared" si="14"/>
        <v>2</v>
      </c>
      <c r="Q47" s="2"/>
      <c r="R47" s="2"/>
      <c r="S47" s="2"/>
      <c r="T47" s="2"/>
      <c r="U47" s="2">
        <f t="shared" si="15"/>
        <v>1</v>
      </c>
      <c r="V47" s="2">
        <f t="shared" si="21"/>
        <v>0</v>
      </c>
      <c r="W47" s="2">
        <f t="shared" si="16"/>
        <v>0</v>
      </c>
      <c r="X47" s="2">
        <f t="shared" si="17"/>
        <v>0</v>
      </c>
      <c r="Y47" s="2">
        <f t="shared" si="18"/>
        <v>0</v>
      </c>
      <c r="Z47" s="2">
        <f t="shared" si="19"/>
        <v>1</v>
      </c>
      <c r="AA47" s="37">
        <f t="shared" si="23"/>
        <v>55</v>
      </c>
      <c r="AB47" s="7" t="s">
        <v>580</v>
      </c>
    </row>
    <row r="48" spans="1:28">
      <c r="A48" s="12" t="s">
        <v>161</v>
      </c>
      <c r="B48" s="12" t="s">
        <v>74</v>
      </c>
      <c r="C48" s="12" t="s">
        <v>37</v>
      </c>
      <c r="D48" s="34">
        <v>33</v>
      </c>
      <c r="E48" s="36"/>
      <c r="F48" s="36"/>
      <c r="G48" s="36">
        <v>21.895833333333336</v>
      </c>
      <c r="H48" s="37">
        <f t="shared" si="24"/>
        <v>21.895833333333336</v>
      </c>
      <c r="I48" s="34"/>
      <c r="J48" s="36"/>
      <c r="K48" s="36"/>
      <c r="L48" s="36"/>
      <c r="M48" s="37"/>
      <c r="N48" s="34">
        <v>48.333333333333336</v>
      </c>
      <c r="O48" s="34">
        <f t="shared" si="13"/>
        <v>103.22916666666667</v>
      </c>
      <c r="P48" s="2">
        <f t="shared" si="14"/>
        <v>3</v>
      </c>
      <c r="Q48" s="2"/>
      <c r="R48" s="2"/>
      <c r="S48" s="2"/>
      <c r="T48" s="2"/>
      <c r="U48" s="2">
        <f t="shared" si="15"/>
        <v>0</v>
      </c>
      <c r="V48" s="2">
        <f t="shared" si="21"/>
        <v>0</v>
      </c>
      <c r="W48" s="2">
        <f t="shared" si="16"/>
        <v>0</v>
      </c>
      <c r="X48" s="2">
        <f t="shared" si="17"/>
        <v>0</v>
      </c>
      <c r="Y48" s="2">
        <f t="shared" si="18"/>
        <v>0</v>
      </c>
      <c r="Z48" s="2">
        <f t="shared" si="19"/>
        <v>0</v>
      </c>
      <c r="AA48" s="37">
        <f t="shared" si="23"/>
        <v>103.22916666666667</v>
      </c>
      <c r="AB48" s="7" t="s">
        <v>580</v>
      </c>
    </row>
    <row r="49" spans="1:28">
      <c r="A49" s="13" t="s">
        <v>336</v>
      </c>
      <c r="B49" s="13" t="s">
        <v>0</v>
      </c>
      <c r="C49" s="13" t="s">
        <v>9</v>
      </c>
      <c r="D49" s="34">
        <v>37</v>
      </c>
      <c r="E49" s="36"/>
      <c r="F49" s="36"/>
      <c r="G49" s="36">
        <v>13.020833333333334</v>
      </c>
      <c r="H49" s="37">
        <f t="shared" si="24"/>
        <v>13.020833333333334</v>
      </c>
      <c r="I49" s="34"/>
      <c r="J49" s="36"/>
      <c r="K49" s="36"/>
      <c r="L49" s="36"/>
      <c r="M49" s="37"/>
      <c r="N49" s="34">
        <v>46.666666666666664</v>
      </c>
      <c r="O49" s="34">
        <f t="shared" si="13"/>
        <v>96.6875</v>
      </c>
      <c r="P49" s="2">
        <f t="shared" si="14"/>
        <v>3</v>
      </c>
      <c r="Q49" s="2"/>
      <c r="R49" s="2"/>
      <c r="S49" s="2"/>
      <c r="T49" s="2"/>
      <c r="U49" s="2">
        <f t="shared" si="15"/>
        <v>0</v>
      </c>
      <c r="V49" s="2">
        <f t="shared" si="21"/>
        <v>0</v>
      </c>
      <c r="W49" s="2">
        <f t="shared" si="16"/>
        <v>0</v>
      </c>
      <c r="X49" s="2">
        <f t="shared" si="17"/>
        <v>0</v>
      </c>
      <c r="Y49" s="2">
        <f t="shared" si="18"/>
        <v>0</v>
      </c>
      <c r="Z49" s="2">
        <f t="shared" si="19"/>
        <v>0</v>
      </c>
      <c r="AA49" s="37">
        <f t="shared" si="23"/>
        <v>96.6875</v>
      </c>
      <c r="AB49" s="7" t="s">
        <v>580</v>
      </c>
    </row>
    <row r="50" spans="1:28">
      <c r="A50" s="12" t="s">
        <v>316</v>
      </c>
      <c r="B50" s="12" t="s">
        <v>317</v>
      </c>
      <c r="C50" s="12" t="s">
        <v>318</v>
      </c>
      <c r="D50" s="34">
        <v>30</v>
      </c>
      <c r="E50" s="36"/>
      <c r="F50" s="36"/>
      <c r="G50" s="36">
        <v>5.208333333333333</v>
      </c>
      <c r="H50" s="37">
        <f t="shared" si="24"/>
        <v>5.208333333333333</v>
      </c>
      <c r="I50" s="34"/>
      <c r="J50" s="36"/>
      <c r="K50" s="36"/>
      <c r="L50" s="36"/>
      <c r="M50" s="37"/>
      <c r="N50" s="34"/>
      <c r="O50" s="34">
        <f t="shared" si="13"/>
        <v>35.208333333333336</v>
      </c>
      <c r="P50" s="2">
        <f t="shared" si="14"/>
        <v>2</v>
      </c>
      <c r="Q50" s="2"/>
      <c r="R50" s="2"/>
      <c r="S50" s="2"/>
      <c r="T50" s="2"/>
      <c r="U50" s="2">
        <f t="shared" si="15"/>
        <v>0</v>
      </c>
      <c r="V50" s="2">
        <f t="shared" si="21"/>
        <v>0</v>
      </c>
      <c r="W50" s="2">
        <f t="shared" si="16"/>
        <v>0</v>
      </c>
      <c r="X50" s="2">
        <f t="shared" si="17"/>
        <v>0</v>
      </c>
      <c r="Y50" s="2">
        <f t="shared" si="18"/>
        <v>0</v>
      </c>
      <c r="Z50" s="2">
        <f t="shared" si="19"/>
        <v>0</v>
      </c>
      <c r="AA50" s="37">
        <f t="shared" si="23"/>
        <v>35.208333333333336</v>
      </c>
      <c r="AB50" s="7" t="s">
        <v>580</v>
      </c>
    </row>
    <row r="51" spans="1:28">
      <c r="A51" s="12" t="s">
        <v>159</v>
      </c>
      <c r="B51" s="12" t="s">
        <v>83</v>
      </c>
      <c r="C51" s="12"/>
      <c r="D51" s="34">
        <v>11</v>
      </c>
      <c r="E51" s="36"/>
      <c r="F51" s="36"/>
      <c r="G51" s="36"/>
      <c r="H51" s="37"/>
      <c r="I51" s="34"/>
      <c r="J51" s="36"/>
      <c r="K51" s="36">
        <v>14</v>
      </c>
      <c r="L51" s="36"/>
      <c r="M51" s="37">
        <f>MAX(J51:L51)</f>
        <v>14</v>
      </c>
      <c r="N51" s="34"/>
      <c r="O51" s="34">
        <f t="shared" si="13"/>
        <v>25</v>
      </c>
      <c r="P51" s="2">
        <f t="shared" si="14"/>
        <v>2</v>
      </c>
      <c r="Q51" s="2"/>
      <c r="R51" s="2"/>
      <c r="S51" s="2"/>
      <c r="T51" s="2"/>
      <c r="U51" s="2">
        <f t="shared" si="15"/>
        <v>0</v>
      </c>
      <c r="V51" s="2">
        <f t="shared" si="21"/>
        <v>0</v>
      </c>
      <c r="W51" s="2">
        <f t="shared" si="16"/>
        <v>0</v>
      </c>
      <c r="X51" s="2">
        <f t="shared" si="17"/>
        <v>0</v>
      </c>
      <c r="Y51" s="2">
        <f t="shared" si="18"/>
        <v>0</v>
      </c>
      <c r="Z51" s="2">
        <f t="shared" si="19"/>
        <v>0</v>
      </c>
      <c r="AA51" s="37">
        <f t="shared" si="23"/>
        <v>25</v>
      </c>
      <c r="AB51" s="7" t="s">
        <v>580</v>
      </c>
    </row>
    <row r="52" spans="1:28">
      <c r="A52" s="13" t="s">
        <v>167</v>
      </c>
      <c r="B52" s="13" t="s">
        <v>347</v>
      </c>
      <c r="C52" s="13" t="s">
        <v>73</v>
      </c>
      <c r="D52" s="34">
        <v>10</v>
      </c>
      <c r="E52" s="36"/>
      <c r="F52" s="36"/>
      <c r="G52" s="36">
        <v>9.375</v>
      </c>
      <c r="H52" s="37">
        <f>MAX(E52:G52)</f>
        <v>9.375</v>
      </c>
      <c r="I52" s="34"/>
      <c r="J52" s="36"/>
      <c r="K52" s="36"/>
      <c r="L52" s="36"/>
      <c r="M52" s="37"/>
      <c r="N52" s="34">
        <v>0</v>
      </c>
      <c r="O52" s="34">
        <f t="shared" si="13"/>
        <v>19.375</v>
      </c>
      <c r="P52" s="2">
        <f t="shared" si="14"/>
        <v>3</v>
      </c>
      <c r="Q52" s="2"/>
      <c r="R52" s="2"/>
      <c r="S52" s="2"/>
      <c r="T52" s="2"/>
      <c r="U52" s="2">
        <f t="shared" si="15"/>
        <v>0</v>
      </c>
      <c r="V52" s="2">
        <f t="shared" si="21"/>
        <v>0</v>
      </c>
      <c r="W52" s="2">
        <f t="shared" si="16"/>
        <v>0</v>
      </c>
      <c r="X52" s="2">
        <f t="shared" si="17"/>
        <v>0</v>
      </c>
      <c r="Y52" s="2">
        <f t="shared" si="18"/>
        <v>0</v>
      </c>
      <c r="Z52" s="2">
        <f t="shared" si="19"/>
        <v>0</v>
      </c>
      <c r="AA52" s="37">
        <f t="shared" si="23"/>
        <v>19.375</v>
      </c>
      <c r="AB52" s="7" t="s">
        <v>580</v>
      </c>
    </row>
    <row r="53" spans="1:28">
      <c r="A53" s="13" t="s">
        <v>338</v>
      </c>
      <c r="B53" s="13" t="s">
        <v>118</v>
      </c>
      <c r="C53" s="13" t="s">
        <v>339</v>
      </c>
      <c r="D53" s="34">
        <v>4</v>
      </c>
      <c r="E53" s="36">
        <v>15</v>
      </c>
      <c r="F53" s="36"/>
      <c r="G53" s="36">
        <v>2.0833333333333335</v>
      </c>
      <c r="H53" s="37">
        <f>MAX(E53:G53)</f>
        <v>15</v>
      </c>
      <c r="I53" s="34"/>
      <c r="J53" s="36"/>
      <c r="K53" s="36"/>
      <c r="L53" s="36"/>
      <c r="M53" s="37"/>
      <c r="N53" s="34"/>
      <c r="O53" s="34">
        <f t="shared" si="13"/>
        <v>19</v>
      </c>
      <c r="P53" s="2">
        <f t="shared" si="14"/>
        <v>2</v>
      </c>
      <c r="Q53" s="2"/>
      <c r="R53" s="2"/>
      <c r="S53" s="2"/>
      <c r="T53" s="2"/>
      <c r="U53" s="2">
        <f t="shared" si="15"/>
        <v>0</v>
      </c>
      <c r="V53" s="2">
        <f t="shared" si="21"/>
        <v>0</v>
      </c>
      <c r="W53" s="2">
        <f t="shared" si="16"/>
        <v>0</v>
      </c>
      <c r="X53" s="2">
        <f t="shared" si="17"/>
        <v>0</v>
      </c>
      <c r="Y53" s="2">
        <f t="shared" si="18"/>
        <v>0</v>
      </c>
      <c r="Z53" s="2">
        <f t="shared" si="19"/>
        <v>0</v>
      </c>
      <c r="AA53" s="37">
        <f t="shared" si="23"/>
        <v>19</v>
      </c>
      <c r="AB53" s="7" t="s">
        <v>580</v>
      </c>
    </row>
    <row r="54" spans="1:28">
      <c r="A54" s="2" t="s">
        <v>387</v>
      </c>
      <c r="B54" s="2" t="s">
        <v>158</v>
      </c>
      <c r="C54" s="2" t="s">
        <v>86</v>
      </c>
      <c r="D54" s="43">
        <v>18</v>
      </c>
      <c r="E54" s="36"/>
      <c r="F54" s="36"/>
      <c r="G54" s="36"/>
      <c r="H54" s="37"/>
      <c r="I54" s="34"/>
      <c r="J54" s="36"/>
      <c r="K54" s="36"/>
      <c r="L54" s="36"/>
      <c r="M54" s="37"/>
      <c r="N54" s="34"/>
      <c r="O54" s="34">
        <f t="shared" si="13"/>
        <v>18</v>
      </c>
      <c r="P54" s="2">
        <f t="shared" si="14"/>
        <v>1</v>
      </c>
      <c r="Q54" s="2"/>
      <c r="R54" s="2"/>
      <c r="S54" s="2"/>
      <c r="T54" s="2"/>
      <c r="U54" s="2">
        <f t="shared" si="15"/>
        <v>0</v>
      </c>
      <c r="V54" s="2">
        <f t="shared" si="21"/>
        <v>0</v>
      </c>
      <c r="W54" s="2">
        <f t="shared" si="16"/>
        <v>0</v>
      </c>
      <c r="X54" s="2">
        <f t="shared" si="17"/>
        <v>0</v>
      </c>
      <c r="Y54" s="2">
        <f t="shared" si="18"/>
        <v>0</v>
      </c>
      <c r="Z54" s="2">
        <f t="shared" si="19"/>
        <v>0</v>
      </c>
      <c r="AA54" s="37">
        <f t="shared" si="23"/>
        <v>18</v>
      </c>
      <c r="AB54" s="7" t="s">
        <v>580</v>
      </c>
    </row>
    <row r="55" spans="1:28">
      <c r="A55" s="13" t="s">
        <v>355</v>
      </c>
      <c r="B55" s="13" t="s">
        <v>113</v>
      </c>
      <c r="C55" s="13" t="s">
        <v>44</v>
      </c>
      <c r="D55" s="34">
        <v>9</v>
      </c>
      <c r="E55" s="36">
        <v>8</v>
      </c>
      <c r="F55" s="36"/>
      <c r="G55" s="36"/>
      <c r="H55" s="37">
        <f>MAX(E55:G55)</f>
        <v>8</v>
      </c>
      <c r="I55" s="34"/>
      <c r="J55" s="36"/>
      <c r="K55" s="36"/>
      <c r="L55" s="36"/>
      <c r="M55" s="37"/>
      <c r="N55" s="34"/>
      <c r="O55" s="34">
        <f t="shared" si="13"/>
        <v>17</v>
      </c>
      <c r="P55" s="2">
        <f t="shared" si="14"/>
        <v>2</v>
      </c>
      <c r="Q55" s="2"/>
      <c r="R55" s="2"/>
      <c r="S55" s="2"/>
      <c r="T55" s="2"/>
      <c r="U55" s="2">
        <f t="shared" si="15"/>
        <v>0</v>
      </c>
      <c r="V55" s="2">
        <f t="shared" si="21"/>
        <v>0</v>
      </c>
      <c r="W55" s="2">
        <f t="shared" si="16"/>
        <v>0</v>
      </c>
      <c r="X55" s="2">
        <f t="shared" si="17"/>
        <v>0</v>
      </c>
      <c r="Y55" s="2">
        <f t="shared" si="18"/>
        <v>0</v>
      </c>
      <c r="Z55" s="2">
        <f t="shared" si="19"/>
        <v>0</v>
      </c>
      <c r="AA55" s="37">
        <f t="shared" si="23"/>
        <v>17</v>
      </c>
      <c r="AB55" s="7" t="s">
        <v>580</v>
      </c>
    </row>
    <row r="56" spans="1:28">
      <c r="A56" s="12" t="s">
        <v>310</v>
      </c>
      <c r="B56" s="12" t="s">
        <v>26</v>
      </c>
      <c r="C56" s="12" t="s">
        <v>43</v>
      </c>
      <c r="D56" s="34">
        <v>13</v>
      </c>
      <c r="E56" s="36"/>
      <c r="F56" s="36"/>
      <c r="G56" s="36"/>
      <c r="H56" s="37"/>
      <c r="I56" s="34"/>
      <c r="J56" s="36"/>
      <c r="K56" s="36"/>
      <c r="L56" s="36"/>
      <c r="M56" s="37"/>
      <c r="N56" s="34">
        <v>3.3333333333333335</v>
      </c>
      <c r="O56" s="34">
        <f t="shared" si="13"/>
        <v>16.333333333333332</v>
      </c>
      <c r="P56" s="2">
        <f t="shared" si="14"/>
        <v>2</v>
      </c>
      <c r="Q56" s="2"/>
      <c r="R56" s="2"/>
      <c r="S56" s="2"/>
      <c r="T56" s="2"/>
      <c r="U56" s="2">
        <f t="shared" si="15"/>
        <v>0</v>
      </c>
      <c r="V56" s="2">
        <f t="shared" si="21"/>
        <v>0</v>
      </c>
      <c r="W56" s="2">
        <f t="shared" si="16"/>
        <v>0</v>
      </c>
      <c r="X56" s="2">
        <f t="shared" si="17"/>
        <v>0</v>
      </c>
      <c r="Y56" s="2">
        <f t="shared" si="18"/>
        <v>0</v>
      </c>
      <c r="Z56" s="2">
        <f t="shared" si="19"/>
        <v>0</v>
      </c>
      <c r="AA56" s="37">
        <f t="shared" si="23"/>
        <v>16.333333333333332</v>
      </c>
      <c r="AB56" s="7" t="s">
        <v>580</v>
      </c>
    </row>
    <row r="57" spans="1:28">
      <c r="A57" s="12" t="s">
        <v>312</v>
      </c>
      <c r="B57" s="12" t="s">
        <v>66</v>
      </c>
      <c r="C57" s="12" t="s">
        <v>1</v>
      </c>
      <c r="D57" s="34">
        <v>16</v>
      </c>
      <c r="E57" s="36"/>
      <c r="F57" s="36"/>
      <c r="G57" s="36"/>
      <c r="H57" s="37"/>
      <c r="I57" s="34"/>
      <c r="J57" s="36"/>
      <c r="K57" s="36"/>
      <c r="L57" s="36"/>
      <c r="M57" s="37"/>
      <c r="N57" s="34">
        <v>0</v>
      </c>
      <c r="O57" s="34">
        <f t="shared" si="13"/>
        <v>16</v>
      </c>
      <c r="P57" s="2">
        <f t="shared" si="14"/>
        <v>2</v>
      </c>
      <c r="Q57" s="2"/>
      <c r="R57" s="2"/>
      <c r="S57" s="2"/>
      <c r="T57" s="2"/>
      <c r="U57" s="2">
        <f t="shared" si="15"/>
        <v>0</v>
      </c>
      <c r="V57" s="2">
        <f t="shared" si="21"/>
        <v>0</v>
      </c>
      <c r="W57" s="2">
        <f t="shared" si="16"/>
        <v>0</v>
      </c>
      <c r="X57" s="2">
        <f t="shared" si="17"/>
        <v>0</v>
      </c>
      <c r="Y57" s="2">
        <f t="shared" si="18"/>
        <v>0</v>
      </c>
      <c r="Z57" s="2">
        <f t="shared" si="19"/>
        <v>0</v>
      </c>
      <c r="AA57" s="37">
        <f t="shared" si="23"/>
        <v>16</v>
      </c>
      <c r="AB57" s="7" t="s">
        <v>580</v>
      </c>
    </row>
    <row r="58" spans="1:28">
      <c r="A58" s="13" t="s">
        <v>364</v>
      </c>
      <c r="B58" s="13" t="s">
        <v>56</v>
      </c>
      <c r="C58" s="13" t="s">
        <v>47</v>
      </c>
      <c r="D58" s="34">
        <v>7</v>
      </c>
      <c r="E58" s="36"/>
      <c r="F58" s="36"/>
      <c r="G58" s="36"/>
      <c r="H58" s="37"/>
      <c r="I58" s="34"/>
      <c r="J58" s="36"/>
      <c r="K58" s="36"/>
      <c r="L58" s="36"/>
      <c r="M58" s="37"/>
      <c r="N58" s="34">
        <v>0</v>
      </c>
      <c r="O58" s="34">
        <f t="shared" si="13"/>
        <v>7</v>
      </c>
      <c r="P58" s="2">
        <f t="shared" si="14"/>
        <v>2</v>
      </c>
      <c r="Q58" s="2"/>
      <c r="R58" s="2"/>
      <c r="S58" s="2"/>
      <c r="T58" s="2"/>
      <c r="U58" s="2">
        <f t="shared" si="15"/>
        <v>0</v>
      </c>
      <c r="V58" s="2">
        <f t="shared" si="21"/>
        <v>0</v>
      </c>
      <c r="W58" s="2">
        <f t="shared" si="16"/>
        <v>0</v>
      </c>
      <c r="X58" s="2">
        <f t="shared" si="17"/>
        <v>0</v>
      </c>
      <c r="Y58" s="2">
        <f t="shared" si="18"/>
        <v>0</v>
      </c>
      <c r="Z58" s="2">
        <f t="shared" si="19"/>
        <v>0</v>
      </c>
      <c r="AA58" s="37">
        <f t="shared" si="23"/>
        <v>7</v>
      </c>
      <c r="AB58" s="7" t="s">
        <v>580</v>
      </c>
    </row>
    <row r="59" spans="1:28">
      <c r="A59" s="12" t="s">
        <v>322</v>
      </c>
      <c r="B59" s="12" t="s">
        <v>163</v>
      </c>
      <c r="C59" s="12" t="s">
        <v>23</v>
      </c>
      <c r="D59" s="34"/>
      <c r="E59" s="36"/>
      <c r="F59" s="36"/>
      <c r="G59" s="36"/>
      <c r="H59" s="37"/>
      <c r="I59" s="34"/>
      <c r="J59" s="36"/>
      <c r="K59" s="36"/>
      <c r="L59" s="36"/>
      <c r="M59" s="37"/>
      <c r="N59" s="34">
        <v>3.3333333333333335</v>
      </c>
      <c r="O59" s="34">
        <f t="shared" si="13"/>
        <v>3.3333333333333335</v>
      </c>
      <c r="P59" s="2">
        <f t="shared" si="14"/>
        <v>1</v>
      </c>
      <c r="Q59" s="2"/>
      <c r="R59" s="2"/>
      <c r="S59" s="2"/>
      <c r="T59" s="2"/>
      <c r="U59" s="2">
        <f t="shared" si="15"/>
        <v>0</v>
      </c>
      <c r="V59" s="2">
        <f t="shared" si="21"/>
        <v>0</v>
      </c>
      <c r="W59" s="2">
        <f t="shared" si="16"/>
        <v>0</v>
      </c>
      <c r="X59" s="2">
        <f t="shared" si="17"/>
        <v>0</v>
      </c>
      <c r="Y59" s="2">
        <f t="shared" si="18"/>
        <v>0</v>
      </c>
      <c r="Z59" s="2">
        <f t="shared" si="19"/>
        <v>0</v>
      </c>
      <c r="AA59" s="37">
        <f t="shared" si="23"/>
        <v>3.3333333333333335</v>
      </c>
      <c r="AB59" s="7" t="s">
        <v>580</v>
      </c>
    </row>
    <row r="60" spans="1:28">
      <c r="A60" s="12" t="s">
        <v>329</v>
      </c>
      <c r="B60" s="12" t="s">
        <v>42</v>
      </c>
      <c r="C60" s="12" t="s">
        <v>330</v>
      </c>
      <c r="D60" s="34"/>
      <c r="E60" s="36"/>
      <c r="F60" s="36"/>
      <c r="G60" s="36"/>
      <c r="H60" s="37"/>
      <c r="I60" s="34"/>
      <c r="J60" s="36"/>
      <c r="K60" s="36"/>
      <c r="L60" s="36"/>
      <c r="M60" s="37"/>
      <c r="N60" s="34"/>
      <c r="O60" s="34">
        <f t="shared" si="13"/>
        <v>0</v>
      </c>
      <c r="P60" s="2">
        <f t="shared" si="14"/>
        <v>0</v>
      </c>
      <c r="Q60" s="2"/>
      <c r="R60" s="2"/>
      <c r="S60" s="2"/>
      <c r="T60" s="2"/>
      <c r="U60" s="2">
        <f t="shared" si="15"/>
        <v>0</v>
      </c>
      <c r="V60" s="2">
        <f t="shared" si="21"/>
        <v>0</v>
      </c>
      <c r="W60" s="2">
        <f t="shared" si="16"/>
        <v>0</v>
      </c>
      <c r="X60" s="2">
        <f t="shared" si="17"/>
        <v>0</v>
      </c>
      <c r="Y60" s="2">
        <f t="shared" si="18"/>
        <v>0</v>
      </c>
      <c r="Z60" s="2">
        <f t="shared" si="19"/>
        <v>0</v>
      </c>
      <c r="AA60" s="37">
        <f t="shared" si="23"/>
        <v>0</v>
      </c>
      <c r="AB60" s="7" t="s">
        <v>582</v>
      </c>
    </row>
    <row r="61" spans="1:28">
      <c r="A61" s="13" t="s">
        <v>357</v>
      </c>
      <c r="B61" s="13" t="s">
        <v>34</v>
      </c>
      <c r="C61" s="13" t="s">
        <v>358</v>
      </c>
      <c r="D61" s="34"/>
      <c r="E61" s="36"/>
      <c r="F61" s="36"/>
      <c r="G61" s="36"/>
      <c r="H61" s="37"/>
      <c r="I61" s="34"/>
      <c r="J61" s="36"/>
      <c r="K61" s="36"/>
      <c r="L61" s="36"/>
      <c r="M61" s="37"/>
      <c r="N61" s="34"/>
      <c r="O61" s="34">
        <f t="shared" si="13"/>
        <v>0</v>
      </c>
      <c r="P61" s="2">
        <f t="shared" si="14"/>
        <v>0</v>
      </c>
      <c r="Q61" s="2"/>
      <c r="R61" s="2"/>
      <c r="S61" s="2"/>
      <c r="T61" s="2"/>
      <c r="U61" s="2">
        <f t="shared" si="15"/>
        <v>0</v>
      </c>
      <c r="V61" s="2">
        <f t="shared" si="21"/>
        <v>0</v>
      </c>
      <c r="W61" s="2">
        <f t="shared" si="16"/>
        <v>0</v>
      </c>
      <c r="X61" s="2">
        <f t="shared" si="17"/>
        <v>0</v>
      </c>
      <c r="Y61" s="2">
        <f t="shared" si="18"/>
        <v>0</v>
      </c>
      <c r="Z61" s="2">
        <f t="shared" si="19"/>
        <v>0</v>
      </c>
      <c r="AA61" s="37">
        <f t="shared" si="23"/>
        <v>0</v>
      </c>
      <c r="AB61" s="7" t="s">
        <v>582</v>
      </c>
    </row>
    <row r="62" spans="1:28">
      <c r="A62" s="2" t="s">
        <v>373</v>
      </c>
      <c r="B62" s="2" t="s">
        <v>45</v>
      </c>
      <c r="C62" s="2" t="s">
        <v>20</v>
      </c>
      <c r="D62" s="34"/>
      <c r="E62" s="36"/>
      <c r="F62" s="36"/>
      <c r="G62" s="36"/>
      <c r="H62" s="37"/>
      <c r="I62" s="34"/>
      <c r="J62" s="36"/>
      <c r="K62" s="36"/>
      <c r="L62" s="36"/>
      <c r="M62" s="37"/>
      <c r="N62" s="34"/>
      <c r="O62" s="34">
        <f t="shared" si="13"/>
        <v>0</v>
      </c>
      <c r="P62" s="2">
        <f t="shared" si="14"/>
        <v>0</v>
      </c>
      <c r="Q62" s="2"/>
      <c r="R62" s="2"/>
      <c r="S62" s="2"/>
      <c r="T62" s="2"/>
      <c r="U62" s="2">
        <f t="shared" si="15"/>
        <v>0</v>
      </c>
      <c r="V62" s="2">
        <f t="shared" si="21"/>
        <v>0</v>
      </c>
      <c r="W62" s="2">
        <f t="shared" si="16"/>
        <v>0</v>
      </c>
      <c r="X62" s="2">
        <f t="shared" si="17"/>
        <v>0</v>
      </c>
      <c r="Y62" s="2">
        <f t="shared" si="18"/>
        <v>0</v>
      </c>
      <c r="Z62" s="2">
        <f t="shared" si="19"/>
        <v>0</v>
      </c>
      <c r="AA62" s="37">
        <f t="shared" si="23"/>
        <v>0</v>
      </c>
      <c r="AB62" s="7" t="s">
        <v>582</v>
      </c>
    </row>
    <row r="63" spans="1:28">
      <c r="A63" s="2" t="s">
        <v>374</v>
      </c>
      <c r="B63" s="2" t="s">
        <v>53</v>
      </c>
      <c r="C63" s="2" t="s">
        <v>43</v>
      </c>
      <c r="D63" s="34"/>
      <c r="E63" s="36"/>
      <c r="F63" s="36"/>
      <c r="G63" s="36"/>
      <c r="H63" s="37"/>
      <c r="I63" s="34"/>
      <c r="J63" s="36"/>
      <c r="K63" s="36"/>
      <c r="L63" s="36"/>
      <c r="M63" s="37"/>
      <c r="N63" s="34"/>
      <c r="O63" s="34">
        <f t="shared" si="13"/>
        <v>0</v>
      </c>
      <c r="P63" s="2">
        <f t="shared" si="14"/>
        <v>0</v>
      </c>
      <c r="Q63" s="2"/>
      <c r="R63" s="2"/>
      <c r="S63" s="2"/>
      <c r="T63" s="2"/>
      <c r="U63" s="2">
        <f t="shared" si="15"/>
        <v>0</v>
      </c>
      <c r="V63" s="2">
        <f t="shared" si="21"/>
        <v>0</v>
      </c>
      <c r="W63" s="2">
        <f t="shared" si="16"/>
        <v>0</v>
      </c>
      <c r="X63" s="2">
        <f t="shared" si="17"/>
        <v>0</v>
      </c>
      <c r="Y63" s="2">
        <f t="shared" si="18"/>
        <v>0</v>
      </c>
      <c r="Z63" s="2">
        <f t="shared" si="19"/>
        <v>0</v>
      </c>
      <c r="AA63" s="37">
        <f t="shared" si="23"/>
        <v>0</v>
      </c>
      <c r="AB63" s="7" t="s">
        <v>582</v>
      </c>
    </row>
    <row r="64" spans="1:28">
      <c r="A64" s="13" t="s">
        <v>337</v>
      </c>
      <c r="B64" s="13" t="s">
        <v>25</v>
      </c>
      <c r="C64" s="13" t="s">
        <v>9</v>
      </c>
      <c r="D64" s="34"/>
      <c r="E64" s="36"/>
      <c r="F64" s="36"/>
      <c r="G64" s="36"/>
      <c r="H64" s="37"/>
      <c r="I64" s="34"/>
      <c r="J64" s="36"/>
      <c r="K64" s="36"/>
      <c r="L64" s="36"/>
      <c r="M64" s="37"/>
      <c r="N64" s="34"/>
      <c r="O64" s="34">
        <f t="shared" si="13"/>
        <v>0</v>
      </c>
      <c r="P64" s="2">
        <f t="shared" si="14"/>
        <v>0</v>
      </c>
      <c r="Q64" s="2"/>
      <c r="R64" s="2"/>
      <c r="S64" s="2"/>
      <c r="T64" s="2"/>
      <c r="U64" s="2">
        <f t="shared" si="15"/>
        <v>0</v>
      </c>
      <c r="V64" s="2">
        <f t="shared" si="21"/>
        <v>0</v>
      </c>
      <c r="W64" s="2">
        <f t="shared" si="16"/>
        <v>0</v>
      </c>
      <c r="X64" s="2">
        <f t="shared" si="17"/>
        <v>0</v>
      </c>
      <c r="Y64" s="2">
        <f t="shared" si="18"/>
        <v>0</v>
      </c>
      <c r="Z64" s="2">
        <f t="shared" si="19"/>
        <v>0</v>
      </c>
      <c r="AA64" s="37">
        <f t="shared" si="23"/>
        <v>0</v>
      </c>
      <c r="AB64" s="7" t="s">
        <v>582</v>
      </c>
    </row>
    <row r="65" spans="1:28">
      <c r="A65" s="23" t="s">
        <v>335</v>
      </c>
      <c r="B65" s="23" t="s">
        <v>96</v>
      </c>
      <c r="C65" s="23" t="s">
        <v>54</v>
      </c>
      <c r="D65" s="34"/>
      <c r="E65" s="36"/>
      <c r="F65" s="36"/>
      <c r="G65" s="36"/>
      <c r="H65" s="37"/>
      <c r="I65" s="34"/>
      <c r="J65" s="36"/>
      <c r="K65" s="36"/>
      <c r="L65" s="36"/>
      <c r="M65" s="37"/>
      <c r="N65" s="34"/>
      <c r="O65" s="34">
        <f t="shared" ref="O65:O75" si="25">SUM(D65,H65:I65,M65:N65)</f>
        <v>0</v>
      </c>
      <c r="P65" s="2">
        <f t="shared" ref="P65:P75" si="26">COUNT(D65,H65:I65,M65:N65)</f>
        <v>0</v>
      </c>
      <c r="Q65" s="2"/>
      <c r="R65" s="2"/>
      <c r="S65" s="2"/>
      <c r="T65" s="2"/>
      <c r="U65" s="2">
        <f t="shared" ref="U65:U75" si="27">IF(D65&gt;46,1,0)</f>
        <v>0</v>
      </c>
      <c r="V65" s="2">
        <f t="shared" si="21"/>
        <v>0</v>
      </c>
      <c r="W65" s="2">
        <f t="shared" ref="W65:W75" si="28">IF(I65&gt;=45,1,0)</f>
        <v>0</v>
      </c>
      <c r="X65" s="2">
        <f t="shared" ref="X65:X75" si="29">IF(M65&gt;=50,1,0)</f>
        <v>0</v>
      </c>
      <c r="Y65" s="2">
        <f t="shared" ref="Y65:Y75" si="30">IF(N65&gt;=50,1,0)</f>
        <v>0</v>
      </c>
      <c r="Z65" s="2">
        <f t="shared" ref="Z65:Z75" si="31">SUM(U65:Y65)</f>
        <v>0</v>
      </c>
      <c r="AA65" s="37">
        <f t="shared" si="23"/>
        <v>0</v>
      </c>
      <c r="AB65" s="7" t="s">
        <v>582</v>
      </c>
    </row>
    <row r="66" spans="1:28">
      <c r="A66" s="2" t="s">
        <v>389</v>
      </c>
      <c r="B66" s="2" t="s">
        <v>83</v>
      </c>
      <c r="C66" s="2" t="s">
        <v>49</v>
      </c>
      <c r="D66" s="34"/>
      <c r="E66" s="36"/>
      <c r="F66" s="36"/>
      <c r="G66" s="36"/>
      <c r="H66" s="37"/>
      <c r="I66" s="34"/>
      <c r="J66" s="36"/>
      <c r="K66" s="36"/>
      <c r="L66" s="36"/>
      <c r="M66" s="37"/>
      <c r="N66" s="34"/>
      <c r="O66" s="34">
        <f t="shared" si="25"/>
        <v>0</v>
      </c>
      <c r="P66" s="2">
        <f t="shared" si="26"/>
        <v>0</v>
      </c>
      <c r="Q66" s="2"/>
      <c r="R66" s="2"/>
      <c r="S66" s="2"/>
      <c r="T66" s="2"/>
      <c r="U66" s="2">
        <f t="shared" si="27"/>
        <v>0</v>
      </c>
      <c r="V66" s="2">
        <f t="shared" si="21"/>
        <v>0</v>
      </c>
      <c r="W66" s="2">
        <f t="shared" si="28"/>
        <v>0</v>
      </c>
      <c r="X66" s="2">
        <f t="shared" si="29"/>
        <v>0</v>
      </c>
      <c r="Y66" s="2">
        <f t="shared" si="30"/>
        <v>0</v>
      </c>
      <c r="Z66" s="2">
        <f t="shared" si="31"/>
        <v>0</v>
      </c>
      <c r="AA66" s="37">
        <f t="shared" si="23"/>
        <v>0</v>
      </c>
      <c r="AB66" s="7" t="s">
        <v>582</v>
      </c>
    </row>
    <row r="67" spans="1:28">
      <c r="A67" s="2" t="s">
        <v>375</v>
      </c>
      <c r="B67" s="2" t="s">
        <v>376</v>
      </c>
      <c r="C67" s="2" t="s">
        <v>67</v>
      </c>
      <c r="D67" s="34"/>
      <c r="E67" s="36"/>
      <c r="F67" s="36"/>
      <c r="G67" s="36"/>
      <c r="H67" s="37"/>
      <c r="I67" s="34"/>
      <c r="J67" s="36"/>
      <c r="K67" s="36"/>
      <c r="L67" s="36"/>
      <c r="M67" s="37"/>
      <c r="N67" s="34"/>
      <c r="O67" s="34">
        <f t="shared" si="25"/>
        <v>0</v>
      </c>
      <c r="P67" s="2">
        <f t="shared" si="26"/>
        <v>0</v>
      </c>
      <c r="Q67" s="2"/>
      <c r="R67" s="2"/>
      <c r="S67" s="2"/>
      <c r="T67" s="2"/>
      <c r="U67" s="2">
        <f t="shared" si="27"/>
        <v>0</v>
      </c>
      <c r="V67" s="2">
        <f t="shared" si="21"/>
        <v>0</v>
      </c>
      <c r="W67" s="2">
        <f t="shared" si="28"/>
        <v>0</v>
      </c>
      <c r="X67" s="2">
        <f t="shared" si="29"/>
        <v>0</v>
      </c>
      <c r="Y67" s="2">
        <f t="shared" si="30"/>
        <v>0</v>
      </c>
      <c r="Z67" s="2">
        <f t="shared" si="31"/>
        <v>0</v>
      </c>
      <c r="AA67" s="37">
        <f t="shared" si="23"/>
        <v>0</v>
      </c>
      <c r="AB67" s="7" t="s">
        <v>582</v>
      </c>
    </row>
    <row r="68" spans="1:28">
      <c r="A68" s="2" t="s">
        <v>377</v>
      </c>
      <c r="B68" s="2" t="s">
        <v>40</v>
      </c>
      <c r="C68" s="2" t="s">
        <v>54</v>
      </c>
      <c r="D68" s="34"/>
      <c r="E68" s="36"/>
      <c r="F68" s="36"/>
      <c r="G68" s="36"/>
      <c r="H68" s="37"/>
      <c r="I68" s="34"/>
      <c r="J68" s="36"/>
      <c r="K68" s="36"/>
      <c r="L68" s="36"/>
      <c r="M68" s="37"/>
      <c r="N68" s="34"/>
      <c r="O68" s="34">
        <f t="shared" si="25"/>
        <v>0</v>
      </c>
      <c r="P68" s="2">
        <f t="shared" si="26"/>
        <v>0</v>
      </c>
      <c r="Q68" s="2"/>
      <c r="R68" s="2"/>
      <c r="S68" s="2"/>
      <c r="T68" s="2"/>
      <c r="U68" s="2">
        <f t="shared" si="27"/>
        <v>0</v>
      </c>
      <c r="V68" s="2">
        <f t="shared" si="21"/>
        <v>0</v>
      </c>
      <c r="W68" s="2">
        <f t="shared" si="28"/>
        <v>0</v>
      </c>
      <c r="X68" s="2">
        <f t="shared" si="29"/>
        <v>0</v>
      </c>
      <c r="Y68" s="2">
        <f t="shared" si="30"/>
        <v>0</v>
      </c>
      <c r="Z68" s="2">
        <f t="shared" si="31"/>
        <v>0</v>
      </c>
      <c r="AA68" s="37">
        <f t="shared" si="23"/>
        <v>0</v>
      </c>
      <c r="AB68" s="7" t="s">
        <v>582</v>
      </c>
    </row>
    <row r="69" spans="1:28">
      <c r="A69" s="12" t="s">
        <v>165</v>
      </c>
      <c r="B69" s="12" t="s">
        <v>166</v>
      </c>
      <c r="C69" s="12"/>
      <c r="D69" s="34"/>
      <c r="E69" s="36"/>
      <c r="F69" s="36"/>
      <c r="G69" s="36"/>
      <c r="H69" s="37"/>
      <c r="I69" s="34"/>
      <c r="J69" s="36"/>
      <c r="K69" s="36"/>
      <c r="L69" s="36"/>
      <c r="M69" s="37"/>
      <c r="N69" s="34"/>
      <c r="O69" s="34">
        <f t="shared" si="25"/>
        <v>0</v>
      </c>
      <c r="P69" s="2">
        <f t="shared" si="26"/>
        <v>0</v>
      </c>
      <c r="Q69" s="2"/>
      <c r="R69" s="2"/>
      <c r="S69" s="2"/>
      <c r="T69" s="2"/>
      <c r="U69" s="2">
        <f t="shared" si="27"/>
        <v>0</v>
      </c>
      <c r="V69" s="2">
        <f t="shared" si="21"/>
        <v>0</v>
      </c>
      <c r="W69" s="2">
        <f t="shared" si="28"/>
        <v>0</v>
      </c>
      <c r="X69" s="2">
        <f t="shared" si="29"/>
        <v>0</v>
      </c>
      <c r="Y69" s="2">
        <f t="shared" si="30"/>
        <v>0</v>
      </c>
      <c r="Z69" s="2">
        <f t="shared" si="31"/>
        <v>0</v>
      </c>
      <c r="AA69" s="37">
        <f t="shared" si="23"/>
        <v>0</v>
      </c>
      <c r="AB69" s="7" t="s">
        <v>582</v>
      </c>
    </row>
    <row r="70" spans="1:28">
      <c r="A70" s="12" t="s">
        <v>326</v>
      </c>
      <c r="B70" s="12" t="s">
        <v>327</v>
      </c>
      <c r="C70" s="12" t="s">
        <v>328</v>
      </c>
      <c r="D70" s="34"/>
      <c r="E70" s="36"/>
      <c r="F70" s="36"/>
      <c r="G70" s="36"/>
      <c r="H70" s="37"/>
      <c r="I70" s="34"/>
      <c r="J70" s="36"/>
      <c r="K70" s="36"/>
      <c r="L70" s="36"/>
      <c r="M70" s="37"/>
      <c r="N70" s="34"/>
      <c r="O70" s="34">
        <f t="shared" si="25"/>
        <v>0</v>
      </c>
      <c r="P70" s="2">
        <f t="shared" si="26"/>
        <v>0</v>
      </c>
      <c r="Q70" s="2"/>
      <c r="R70" s="2"/>
      <c r="S70" s="2"/>
      <c r="T70" s="2"/>
      <c r="U70" s="2">
        <f t="shared" si="27"/>
        <v>0</v>
      </c>
      <c r="V70" s="2">
        <f t="shared" si="21"/>
        <v>0</v>
      </c>
      <c r="W70" s="2">
        <f t="shared" si="28"/>
        <v>0</v>
      </c>
      <c r="X70" s="2">
        <f t="shared" si="29"/>
        <v>0</v>
      </c>
      <c r="Y70" s="2">
        <f t="shared" si="30"/>
        <v>0</v>
      </c>
      <c r="Z70" s="2">
        <f t="shared" si="31"/>
        <v>0</v>
      </c>
      <c r="AA70" s="37">
        <f t="shared" si="23"/>
        <v>0</v>
      </c>
      <c r="AB70" s="7" t="s">
        <v>582</v>
      </c>
    </row>
    <row r="71" spans="1:28">
      <c r="A71" s="2" t="s">
        <v>384</v>
      </c>
      <c r="B71" s="2" t="s">
        <v>38</v>
      </c>
      <c r="C71" s="2" t="s">
        <v>385</v>
      </c>
      <c r="D71" s="34"/>
      <c r="E71" s="36"/>
      <c r="F71" s="36"/>
      <c r="G71" s="36"/>
      <c r="H71" s="37"/>
      <c r="I71" s="34"/>
      <c r="J71" s="36"/>
      <c r="K71" s="36"/>
      <c r="L71" s="36"/>
      <c r="M71" s="37"/>
      <c r="N71" s="34"/>
      <c r="O71" s="34">
        <f t="shared" si="25"/>
        <v>0</v>
      </c>
      <c r="P71" s="2">
        <f t="shared" si="26"/>
        <v>0</v>
      </c>
      <c r="Q71" s="2"/>
      <c r="R71" s="2"/>
      <c r="S71" s="2"/>
      <c r="T71" s="2"/>
      <c r="U71" s="2">
        <f t="shared" si="27"/>
        <v>0</v>
      </c>
      <c r="V71" s="2">
        <f t="shared" si="21"/>
        <v>0</v>
      </c>
      <c r="W71" s="2">
        <f t="shared" si="28"/>
        <v>0</v>
      </c>
      <c r="X71" s="2">
        <f t="shared" si="29"/>
        <v>0</v>
      </c>
      <c r="Y71" s="2">
        <f t="shared" si="30"/>
        <v>0</v>
      </c>
      <c r="Z71" s="2">
        <f t="shared" si="31"/>
        <v>0</v>
      </c>
      <c r="AA71" s="37">
        <f t="shared" si="23"/>
        <v>0</v>
      </c>
      <c r="AB71" s="7" t="s">
        <v>582</v>
      </c>
    </row>
    <row r="72" spans="1:28">
      <c r="A72" s="13" t="s">
        <v>363</v>
      </c>
      <c r="B72" s="13" t="s">
        <v>91</v>
      </c>
      <c r="C72" s="13" t="s">
        <v>23</v>
      </c>
      <c r="D72" s="34"/>
      <c r="E72" s="36"/>
      <c r="F72" s="36"/>
      <c r="G72" s="36"/>
      <c r="H72" s="37"/>
      <c r="I72" s="34"/>
      <c r="J72" s="36"/>
      <c r="K72" s="36"/>
      <c r="L72" s="36"/>
      <c r="M72" s="37"/>
      <c r="N72" s="34"/>
      <c r="O72" s="34">
        <f t="shared" si="25"/>
        <v>0</v>
      </c>
      <c r="P72" s="2">
        <f t="shared" si="26"/>
        <v>0</v>
      </c>
      <c r="Q72" s="2"/>
      <c r="R72" s="2"/>
      <c r="S72" s="2"/>
      <c r="T72" s="2"/>
      <c r="U72" s="2">
        <f t="shared" si="27"/>
        <v>0</v>
      </c>
      <c r="V72" s="2">
        <f t="shared" si="21"/>
        <v>0</v>
      </c>
      <c r="W72" s="2">
        <f t="shared" si="28"/>
        <v>0</v>
      </c>
      <c r="X72" s="2">
        <f t="shared" si="29"/>
        <v>0</v>
      </c>
      <c r="Y72" s="2">
        <f t="shared" si="30"/>
        <v>0</v>
      </c>
      <c r="Z72" s="2">
        <f t="shared" si="31"/>
        <v>0</v>
      </c>
      <c r="AA72" s="37">
        <f t="shared" si="23"/>
        <v>0</v>
      </c>
      <c r="AB72" s="7" t="s">
        <v>582</v>
      </c>
    </row>
    <row r="73" spans="1:28">
      <c r="A73" s="12" t="s">
        <v>331</v>
      </c>
      <c r="B73" s="12" t="s">
        <v>111</v>
      </c>
      <c r="C73" s="12" t="s">
        <v>86</v>
      </c>
      <c r="D73" s="34"/>
      <c r="E73" s="36"/>
      <c r="F73" s="36"/>
      <c r="G73" s="36"/>
      <c r="H73" s="37"/>
      <c r="I73" s="34"/>
      <c r="J73" s="36"/>
      <c r="K73" s="36"/>
      <c r="L73" s="36"/>
      <c r="M73" s="37"/>
      <c r="N73" s="34"/>
      <c r="O73" s="34">
        <f t="shared" si="25"/>
        <v>0</v>
      </c>
      <c r="P73" s="2">
        <f t="shared" si="26"/>
        <v>0</v>
      </c>
      <c r="Q73" s="2"/>
      <c r="R73" s="2"/>
      <c r="S73" s="2"/>
      <c r="T73" s="2"/>
      <c r="U73" s="2">
        <f t="shared" si="27"/>
        <v>0</v>
      </c>
      <c r="V73" s="2">
        <f t="shared" si="21"/>
        <v>0</v>
      </c>
      <c r="W73" s="2">
        <f t="shared" si="28"/>
        <v>0</v>
      </c>
      <c r="X73" s="2">
        <f t="shared" si="29"/>
        <v>0</v>
      </c>
      <c r="Y73" s="2">
        <f t="shared" si="30"/>
        <v>0</v>
      </c>
      <c r="Z73" s="2">
        <f t="shared" si="31"/>
        <v>0</v>
      </c>
      <c r="AA73" s="37">
        <f t="shared" si="23"/>
        <v>0</v>
      </c>
      <c r="AB73" s="7" t="s">
        <v>582</v>
      </c>
    </row>
    <row r="74" spans="1:28">
      <c r="A74" s="13" t="s">
        <v>362</v>
      </c>
      <c r="B74" s="13" t="s">
        <v>74</v>
      </c>
      <c r="C74" s="13" t="s">
        <v>17</v>
      </c>
      <c r="D74" s="34"/>
      <c r="E74" s="36"/>
      <c r="F74" s="36"/>
      <c r="G74" s="36"/>
      <c r="H74" s="37"/>
      <c r="I74" s="34"/>
      <c r="J74" s="36"/>
      <c r="K74" s="36"/>
      <c r="L74" s="36"/>
      <c r="M74" s="37"/>
      <c r="N74" s="34"/>
      <c r="O74" s="34">
        <f t="shared" si="25"/>
        <v>0</v>
      </c>
      <c r="P74" s="2">
        <f t="shared" si="26"/>
        <v>0</v>
      </c>
      <c r="Q74" s="2"/>
      <c r="R74" s="2"/>
      <c r="S74" s="2"/>
      <c r="T74" s="2"/>
      <c r="U74" s="2">
        <f t="shared" si="27"/>
        <v>0</v>
      </c>
      <c r="V74" s="2">
        <f t="shared" si="21"/>
        <v>0</v>
      </c>
      <c r="W74" s="2">
        <f t="shared" si="28"/>
        <v>0</v>
      </c>
      <c r="X74" s="2">
        <f t="shared" si="29"/>
        <v>0</v>
      </c>
      <c r="Y74" s="2">
        <f t="shared" si="30"/>
        <v>0</v>
      </c>
      <c r="Z74" s="2">
        <f t="shared" si="31"/>
        <v>0</v>
      </c>
      <c r="AA74" s="37">
        <f t="shared" si="23"/>
        <v>0</v>
      </c>
      <c r="AB74" s="7" t="s">
        <v>582</v>
      </c>
    </row>
    <row r="75" spans="1:28">
      <c r="A75" s="12" t="s">
        <v>324</v>
      </c>
      <c r="B75" s="12" t="s">
        <v>42</v>
      </c>
      <c r="C75" s="12" t="s">
        <v>43</v>
      </c>
      <c r="D75" s="34"/>
      <c r="E75" s="36"/>
      <c r="F75" s="36"/>
      <c r="G75" s="36"/>
      <c r="H75" s="37"/>
      <c r="I75" s="34"/>
      <c r="J75" s="36"/>
      <c r="K75" s="36"/>
      <c r="L75" s="36"/>
      <c r="M75" s="37"/>
      <c r="N75" s="34"/>
      <c r="O75" s="34">
        <f t="shared" si="25"/>
        <v>0</v>
      </c>
      <c r="P75" s="2">
        <f t="shared" si="26"/>
        <v>0</v>
      </c>
      <c r="Q75" s="2"/>
      <c r="R75" s="2"/>
      <c r="S75" s="2"/>
      <c r="T75" s="2"/>
      <c r="U75" s="2">
        <f t="shared" si="27"/>
        <v>0</v>
      </c>
      <c r="V75" s="2">
        <f t="shared" si="21"/>
        <v>0</v>
      </c>
      <c r="W75" s="2">
        <f t="shared" si="28"/>
        <v>0</v>
      </c>
      <c r="X75" s="2">
        <f t="shared" si="29"/>
        <v>0</v>
      </c>
      <c r="Y75" s="2">
        <f t="shared" si="30"/>
        <v>0</v>
      </c>
      <c r="Z75" s="2">
        <f t="shared" si="31"/>
        <v>0</v>
      </c>
      <c r="AA75" s="37">
        <f t="shared" si="23"/>
        <v>0</v>
      </c>
      <c r="AB75" s="7" t="s">
        <v>582</v>
      </c>
    </row>
    <row r="77" spans="1:28">
      <c r="A77" s="1" t="s">
        <v>512</v>
      </c>
      <c r="B77" s="1"/>
      <c r="C77" s="1"/>
      <c r="D77" s="34">
        <v>94</v>
      </c>
      <c r="E77" s="36"/>
      <c r="F77" s="36">
        <v>55</v>
      </c>
      <c r="G77" s="36"/>
      <c r="H77" s="37">
        <f>MAX(E77:G77)</f>
        <v>55</v>
      </c>
      <c r="I77" s="34"/>
      <c r="J77" s="36"/>
      <c r="K77" s="36"/>
      <c r="L77" s="36"/>
      <c r="M77" s="37"/>
      <c r="N77" s="34">
        <v>91.666666666666671</v>
      </c>
      <c r="O77" s="34">
        <f t="shared" ref="O77:O88" si="32">SUM(D77,H77:I77,M77:N77)</f>
        <v>240.66666666666669</v>
      </c>
      <c r="P77" s="2">
        <f t="shared" ref="P77:P88" si="33">COUNT(D77,H77:I77,M77:N77)</f>
        <v>3</v>
      </c>
      <c r="Q77" s="2"/>
      <c r="R77" s="2"/>
      <c r="S77" s="2"/>
      <c r="T77" s="2"/>
      <c r="U77" s="2">
        <f t="shared" ref="U77:U88" si="34">IF(D77&gt;46,1,0)</f>
        <v>1</v>
      </c>
      <c r="V77" s="2">
        <f t="shared" ref="V77:V88" si="35">IF(H77&gt;=50,1,0)</f>
        <v>1</v>
      </c>
      <c r="W77" s="2">
        <f t="shared" ref="W77:W88" si="36">IF(I77&gt;=45,1,0)</f>
        <v>0</v>
      </c>
      <c r="X77" s="2">
        <f t="shared" ref="X77:X88" si="37">IF(M77&gt;=50,1,0)</f>
        <v>0</v>
      </c>
      <c r="Y77" s="2">
        <f t="shared" ref="Y77:Y88" si="38">IF(N77&gt;=50,1,0)</f>
        <v>1</v>
      </c>
      <c r="Z77" s="2">
        <f t="shared" ref="Z77:Z88" si="39">SUM(U77:Y77)</f>
        <v>3</v>
      </c>
      <c r="AA77" s="37">
        <f>SUM(D77,H77:I77,M77:N77)</f>
        <v>240.66666666666669</v>
      </c>
      <c r="AB77" s="46" t="s">
        <v>576</v>
      </c>
    </row>
    <row r="78" spans="1:28">
      <c r="A78" s="19" t="s">
        <v>530</v>
      </c>
      <c r="B78" s="20"/>
      <c r="C78" s="20"/>
      <c r="D78" s="34">
        <v>88</v>
      </c>
      <c r="E78" s="36"/>
      <c r="F78" s="36"/>
      <c r="G78" s="36"/>
      <c r="H78" s="37"/>
      <c r="I78" s="34">
        <v>59</v>
      </c>
      <c r="J78" s="36">
        <v>80</v>
      </c>
      <c r="K78" s="36"/>
      <c r="L78" s="36"/>
      <c r="M78" s="37">
        <f>MAX(J78:L78)</f>
        <v>80</v>
      </c>
      <c r="N78" s="34"/>
      <c r="O78" s="34">
        <f t="shared" si="32"/>
        <v>227</v>
      </c>
      <c r="P78" s="2">
        <f t="shared" si="33"/>
        <v>3</v>
      </c>
      <c r="Q78" s="2"/>
      <c r="R78" s="2"/>
      <c r="S78" s="2"/>
      <c r="T78" s="2"/>
      <c r="U78" s="2">
        <f t="shared" si="34"/>
        <v>1</v>
      </c>
      <c r="V78" s="2">
        <f t="shared" si="35"/>
        <v>0</v>
      </c>
      <c r="W78" s="2">
        <f t="shared" si="36"/>
        <v>1</v>
      </c>
      <c r="X78" s="2">
        <f t="shared" si="37"/>
        <v>1</v>
      </c>
      <c r="Y78" s="2">
        <f t="shared" si="38"/>
        <v>0</v>
      </c>
      <c r="Z78" s="2">
        <f t="shared" si="39"/>
        <v>3</v>
      </c>
      <c r="AA78" s="37">
        <f t="shared" ref="AA78:AA88" si="40">SUM(D78,H78:I78,M78:N78)</f>
        <v>227</v>
      </c>
      <c r="AB78" s="46" t="s">
        <v>576</v>
      </c>
    </row>
    <row r="79" spans="1:28">
      <c r="A79" s="5" t="s">
        <v>509</v>
      </c>
      <c r="B79" s="1"/>
      <c r="C79" s="1"/>
      <c r="D79" s="34">
        <v>87</v>
      </c>
      <c r="E79" s="36">
        <v>15</v>
      </c>
      <c r="F79" s="36"/>
      <c r="G79" s="36"/>
      <c r="H79" s="37">
        <f>MAX(E79:G79)</f>
        <v>15</v>
      </c>
      <c r="I79" s="34"/>
      <c r="J79" s="36"/>
      <c r="K79" s="36"/>
      <c r="L79" s="36"/>
      <c r="M79" s="37"/>
      <c r="N79" s="34">
        <v>83.333333333333329</v>
      </c>
      <c r="O79" s="34">
        <f t="shared" si="32"/>
        <v>185.33333333333331</v>
      </c>
      <c r="P79" s="2">
        <f t="shared" si="33"/>
        <v>3</v>
      </c>
      <c r="Q79" s="2"/>
      <c r="R79" s="2"/>
      <c r="S79" s="2"/>
      <c r="T79" s="2"/>
      <c r="U79" s="2">
        <f t="shared" si="34"/>
        <v>1</v>
      </c>
      <c r="V79" s="2">
        <f t="shared" si="35"/>
        <v>0</v>
      </c>
      <c r="W79" s="2">
        <f t="shared" si="36"/>
        <v>0</v>
      </c>
      <c r="X79" s="2">
        <f t="shared" si="37"/>
        <v>0</v>
      </c>
      <c r="Y79" s="2">
        <f t="shared" si="38"/>
        <v>1</v>
      </c>
      <c r="Z79" s="2">
        <f t="shared" si="39"/>
        <v>2</v>
      </c>
      <c r="AA79" s="37">
        <f t="shared" si="40"/>
        <v>185.33333333333331</v>
      </c>
      <c r="AB79" s="25" t="s">
        <v>577</v>
      </c>
    </row>
    <row r="80" spans="1:28">
      <c r="A80" s="5" t="s">
        <v>507</v>
      </c>
      <c r="B80" s="1"/>
      <c r="C80" s="1"/>
      <c r="D80" s="34"/>
      <c r="E80" s="36">
        <v>22</v>
      </c>
      <c r="F80" s="36"/>
      <c r="G80" s="36"/>
      <c r="H80" s="37">
        <f>MAX(E80:G80)</f>
        <v>22</v>
      </c>
      <c r="I80" s="34">
        <v>59</v>
      </c>
      <c r="J80" s="36">
        <v>75</v>
      </c>
      <c r="K80" s="36"/>
      <c r="L80" s="36"/>
      <c r="M80" s="37">
        <f>MAX(J80:L80)</f>
        <v>75</v>
      </c>
      <c r="N80" s="34"/>
      <c r="O80" s="34">
        <f t="shared" si="32"/>
        <v>156</v>
      </c>
      <c r="P80" s="2">
        <f t="shared" si="33"/>
        <v>3</v>
      </c>
      <c r="Q80" s="2"/>
      <c r="R80" s="2"/>
      <c r="S80" s="2"/>
      <c r="T80" s="2"/>
      <c r="U80" s="2">
        <f t="shared" si="34"/>
        <v>0</v>
      </c>
      <c r="V80" s="2">
        <f t="shared" si="35"/>
        <v>0</v>
      </c>
      <c r="W80" s="2">
        <f t="shared" si="36"/>
        <v>1</v>
      </c>
      <c r="X80" s="2">
        <f t="shared" si="37"/>
        <v>1</v>
      </c>
      <c r="Y80" s="2">
        <f t="shared" si="38"/>
        <v>0</v>
      </c>
      <c r="Z80" s="2">
        <f t="shared" si="39"/>
        <v>2</v>
      </c>
      <c r="AA80" s="37">
        <f t="shared" si="40"/>
        <v>156</v>
      </c>
      <c r="AB80" s="25" t="s">
        <v>577</v>
      </c>
    </row>
    <row r="81" spans="1:28">
      <c r="A81" s="5" t="s">
        <v>505</v>
      </c>
      <c r="B81" s="1"/>
      <c r="C81" s="1"/>
      <c r="D81" s="34">
        <v>64</v>
      </c>
      <c r="E81" s="36">
        <v>62</v>
      </c>
      <c r="F81" s="36"/>
      <c r="G81" s="36"/>
      <c r="H81" s="37">
        <f>MAX(E81:G81)</f>
        <v>62</v>
      </c>
      <c r="I81" s="34"/>
      <c r="J81" s="36"/>
      <c r="K81" s="36"/>
      <c r="L81" s="36"/>
      <c r="M81" s="37"/>
      <c r="N81" s="34"/>
      <c r="O81" s="34">
        <f t="shared" si="32"/>
        <v>126</v>
      </c>
      <c r="P81" s="2">
        <f t="shared" si="33"/>
        <v>2</v>
      </c>
      <c r="Q81" s="2"/>
      <c r="R81" s="2"/>
      <c r="S81" s="2"/>
      <c r="T81" s="2"/>
      <c r="U81" s="2">
        <f t="shared" si="34"/>
        <v>1</v>
      </c>
      <c r="V81" s="2">
        <f t="shared" si="35"/>
        <v>1</v>
      </c>
      <c r="W81" s="2">
        <f t="shared" si="36"/>
        <v>0</v>
      </c>
      <c r="X81" s="2">
        <f t="shared" si="37"/>
        <v>0</v>
      </c>
      <c r="Y81" s="2">
        <f t="shared" si="38"/>
        <v>0</v>
      </c>
      <c r="Z81" s="2">
        <f t="shared" si="39"/>
        <v>2</v>
      </c>
      <c r="AA81" s="37">
        <f t="shared" si="40"/>
        <v>126</v>
      </c>
      <c r="AB81" s="25" t="s">
        <v>577</v>
      </c>
    </row>
    <row r="82" spans="1:28">
      <c r="A82" s="48" t="s">
        <v>531</v>
      </c>
      <c r="B82" s="20"/>
      <c r="C82" s="20"/>
      <c r="D82" s="34">
        <v>57</v>
      </c>
      <c r="E82" s="36"/>
      <c r="F82" s="36"/>
      <c r="G82" s="36"/>
      <c r="H82" s="37"/>
      <c r="I82" s="34"/>
      <c r="J82" s="36"/>
      <c r="K82" s="36"/>
      <c r="L82" s="36"/>
      <c r="M82" s="37"/>
      <c r="N82" s="34">
        <v>20</v>
      </c>
      <c r="O82" s="34">
        <f t="shared" si="32"/>
        <v>77</v>
      </c>
      <c r="P82" s="2">
        <f t="shared" si="33"/>
        <v>2</v>
      </c>
      <c r="Q82" s="2"/>
      <c r="R82" s="2"/>
      <c r="S82" s="2"/>
      <c r="T82" s="2"/>
      <c r="U82" s="2">
        <f t="shared" si="34"/>
        <v>1</v>
      </c>
      <c r="V82" s="2">
        <f t="shared" si="35"/>
        <v>0</v>
      </c>
      <c r="W82" s="2">
        <f t="shared" si="36"/>
        <v>0</v>
      </c>
      <c r="X82" s="2">
        <f t="shared" si="37"/>
        <v>0</v>
      </c>
      <c r="Y82" s="2">
        <f t="shared" si="38"/>
        <v>0</v>
      </c>
      <c r="Z82" s="2">
        <f t="shared" si="39"/>
        <v>1</v>
      </c>
      <c r="AA82" s="37">
        <f t="shared" si="40"/>
        <v>77</v>
      </c>
      <c r="AB82" s="49" t="s">
        <v>573</v>
      </c>
    </row>
    <row r="83" spans="1:28">
      <c r="A83" s="20" t="s">
        <v>532</v>
      </c>
      <c r="B83" s="20"/>
      <c r="C83" s="20"/>
      <c r="D83" s="34">
        <v>70</v>
      </c>
      <c r="E83" s="36"/>
      <c r="F83" s="36"/>
      <c r="G83" s="36"/>
      <c r="H83" s="37"/>
      <c r="I83" s="34"/>
      <c r="J83" s="36"/>
      <c r="K83" s="36"/>
      <c r="L83" s="36"/>
      <c r="M83" s="37"/>
      <c r="N83" s="34"/>
      <c r="O83" s="34">
        <f t="shared" si="32"/>
        <v>70</v>
      </c>
      <c r="P83" s="2">
        <f t="shared" si="33"/>
        <v>1</v>
      </c>
      <c r="Q83" s="2"/>
      <c r="R83" s="2"/>
      <c r="S83" s="2"/>
      <c r="T83" s="2"/>
      <c r="U83" s="2">
        <f t="shared" si="34"/>
        <v>1</v>
      </c>
      <c r="V83" s="2">
        <f t="shared" si="35"/>
        <v>0</v>
      </c>
      <c r="W83" s="2">
        <f t="shared" si="36"/>
        <v>0</v>
      </c>
      <c r="X83" s="2">
        <f t="shared" si="37"/>
        <v>0</v>
      </c>
      <c r="Y83" s="2">
        <f t="shared" si="38"/>
        <v>0</v>
      </c>
      <c r="Z83" s="2">
        <f t="shared" si="39"/>
        <v>1</v>
      </c>
      <c r="AA83" s="37">
        <f t="shared" si="40"/>
        <v>70</v>
      </c>
      <c r="AB83" s="7" t="s">
        <v>578</v>
      </c>
    </row>
    <row r="84" spans="1:28">
      <c r="A84" s="5" t="s">
        <v>508</v>
      </c>
      <c r="B84" s="1"/>
      <c r="C84" s="1"/>
      <c r="D84" s="34">
        <v>57</v>
      </c>
      <c r="E84" s="36">
        <v>22</v>
      </c>
      <c r="F84" s="36"/>
      <c r="G84" s="36"/>
      <c r="H84" s="37">
        <f>MAX(E84:G84)</f>
        <v>22</v>
      </c>
      <c r="I84" s="34"/>
      <c r="J84" s="36"/>
      <c r="K84" s="36"/>
      <c r="L84" s="36"/>
      <c r="M84" s="37"/>
      <c r="N84" s="34"/>
      <c r="O84" s="34">
        <f t="shared" si="32"/>
        <v>79</v>
      </c>
      <c r="P84" s="2">
        <f t="shared" si="33"/>
        <v>2</v>
      </c>
      <c r="Q84" s="2"/>
      <c r="R84" s="2"/>
      <c r="S84" s="2"/>
      <c r="T84" s="2"/>
      <c r="U84" s="2">
        <f t="shared" si="34"/>
        <v>1</v>
      </c>
      <c r="V84" s="2">
        <f t="shared" si="35"/>
        <v>0</v>
      </c>
      <c r="W84" s="2">
        <f t="shared" si="36"/>
        <v>0</v>
      </c>
      <c r="X84" s="2">
        <f t="shared" si="37"/>
        <v>0</v>
      </c>
      <c r="Y84" s="2">
        <f t="shared" si="38"/>
        <v>0</v>
      </c>
      <c r="Z84" s="2">
        <f t="shared" si="39"/>
        <v>1</v>
      </c>
      <c r="AA84" s="37">
        <f t="shared" si="40"/>
        <v>79</v>
      </c>
      <c r="AB84" s="7" t="s">
        <v>578</v>
      </c>
    </row>
    <row r="85" spans="1:28">
      <c r="A85" s="5" t="s">
        <v>510</v>
      </c>
      <c r="B85" s="1"/>
      <c r="C85" s="1"/>
      <c r="D85" s="34"/>
      <c r="E85" s="36">
        <v>64</v>
      </c>
      <c r="F85" s="36"/>
      <c r="G85" s="36"/>
      <c r="H85" s="37">
        <f>MAX(E85:G85)</f>
        <v>64</v>
      </c>
      <c r="I85" s="34"/>
      <c r="J85" s="36"/>
      <c r="K85" s="36"/>
      <c r="L85" s="36"/>
      <c r="M85" s="37"/>
      <c r="N85" s="34"/>
      <c r="O85" s="34">
        <f t="shared" si="32"/>
        <v>64</v>
      </c>
      <c r="P85" s="2">
        <f t="shared" si="33"/>
        <v>1</v>
      </c>
      <c r="Q85" s="2"/>
      <c r="R85" s="2"/>
      <c r="S85" s="2"/>
      <c r="T85" s="2"/>
      <c r="U85" s="2">
        <f t="shared" si="34"/>
        <v>0</v>
      </c>
      <c r="V85" s="2">
        <f t="shared" si="35"/>
        <v>1</v>
      </c>
      <c r="W85" s="2">
        <f t="shared" si="36"/>
        <v>0</v>
      </c>
      <c r="X85" s="2">
        <f t="shared" si="37"/>
        <v>0</v>
      </c>
      <c r="Y85" s="2">
        <f t="shared" si="38"/>
        <v>0</v>
      </c>
      <c r="Z85" s="2">
        <f t="shared" si="39"/>
        <v>1</v>
      </c>
      <c r="AA85" s="37">
        <f t="shared" si="40"/>
        <v>64</v>
      </c>
      <c r="AB85" s="7" t="s">
        <v>578</v>
      </c>
    </row>
    <row r="86" spans="1:28">
      <c r="A86" s="5" t="s">
        <v>566</v>
      </c>
      <c r="B86" s="1"/>
      <c r="C86" s="1"/>
      <c r="D86" s="34"/>
      <c r="E86" s="36"/>
      <c r="F86" s="36"/>
      <c r="G86" s="36"/>
      <c r="H86" s="37"/>
      <c r="I86" s="34"/>
      <c r="J86" s="36">
        <v>5</v>
      </c>
      <c r="K86" s="36"/>
      <c r="L86" s="36"/>
      <c r="M86" s="37">
        <f>MAX(J86:L86)</f>
        <v>5</v>
      </c>
      <c r="N86" s="34"/>
      <c r="O86" s="34">
        <f t="shared" si="32"/>
        <v>5</v>
      </c>
      <c r="P86" s="2">
        <f t="shared" si="33"/>
        <v>1</v>
      </c>
      <c r="Q86" s="2"/>
      <c r="R86" s="2"/>
      <c r="S86" s="2"/>
      <c r="T86" s="2"/>
      <c r="U86" s="2">
        <f t="shared" si="34"/>
        <v>0</v>
      </c>
      <c r="V86" s="2">
        <f t="shared" si="35"/>
        <v>0</v>
      </c>
      <c r="W86" s="2">
        <f t="shared" si="36"/>
        <v>0</v>
      </c>
      <c r="X86" s="2">
        <f t="shared" si="37"/>
        <v>0</v>
      </c>
      <c r="Y86" s="2">
        <f t="shared" si="38"/>
        <v>0</v>
      </c>
      <c r="Z86" s="2">
        <f t="shared" si="39"/>
        <v>0</v>
      </c>
      <c r="AA86" s="37">
        <f t="shared" si="40"/>
        <v>5</v>
      </c>
      <c r="AB86" s="50" t="s">
        <v>579</v>
      </c>
    </row>
    <row r="87" spans="1:28">
      <c r="A87" s="5" t="s">
        <v>506</v>
      </c>
      <c r="B87" s="1"/>
      <c r="C87" s="1"/>
      <c r="D87" s="34"/>
      <c r="E87" s="36"/>
      <c r="F87" s="36"/>
      <c r="G87" s="36"/>
      <c r="H87" s="37"/>
      <c r="I87" s="34"/>
      <c r="J87" s="36"/>
      <c r="K87" s="36"/>
      <c r="L87" s="36"/>
      <c r="M87" s="37"/>
      <c r="N87" s="34"/>
      <c r="O87" s="34">
        <f t="shared" si="32"/>
        <v>0</v>
      </c>
      <c r="P87" s="2">
        <f t="shared" si="33"/>
        <v>0</v>
      </c>
      <c r="Q87" s="2"/>
      <c r="R87" s="2"/>
      <c r="S87" s="2"/>
      <c r="T87" s="2"/>
      <c r="U87" s="2">
        <f t="shared" si="34"/>
        <v>0</v>
      </c>
      <c r="V87" s="2">
        <f t="shared" si="35"/>
        <v>0</v>
      </c>
      <c r="W87" s="2">
        <f t="shared" si="36"/>
        <v>0</v>
      </c>
      <c r="X87" s="2">
        <f t="shared" si="37"/>
        <v>0</v>
      </c>
      <c r="Y87" s="2">
        <f t="shared" si="38"/>
        <v>0</v>
      </c>
      <c r="Z87" s="2">
        <f t="shared" si="39"/>
        <v>0</v>
      </c>
      <c r="AA87" s="37">
        <f t="shared" si="40"/>
        <v>0</v>
      </c>
      <c r="AB87" s="7" t="s">
        <v>578</v>
      </c>
    </row>
    <row r="88" spans="1:28">
      <c r="A88" s="5" t="s">
        <v>511</v>
      </c>
      <c r="B88" s="1"/>
      <c r="C88" s="1"/>
      <c r="D88" s="34"/>
      <c r="E88" s="36"/>
      <c r="F88" s="36"/>
      <c r="G88" s="36"/>
      <c r="H88" s="37"/>
      <c r="I88" s="34"/>
      <c r="J88" s="36"/>
      <c r="K88" s="36"/>
      <c r="L88" s="36"/>
      <c r="M88" s="37"/>
      <c r="N88" s="34"/>
      <c r="O88" s="34">
        <f t="shared" si="32"/>
        <v>0</v>
      </c>
      <c r="P88" s="2">
        <f t="shared" si="33"/>
        <v>0</v>
      </c>
      <c r="Q88" s="2"/>
      <c r="R88" s="2"/>
      <c r="S88" s="2"/>
      <c r="T88" s="2"/>
      <c r="U88" s="2">
        <f t="shared" si="34"/>
        <v>0</v>
      </c>
      <c r="V88" s="2">
        <f t="shared" si="35"/>
        <v>0</v>
      </c>
      <c r="W88" s="2">
        <f t="shared" si="36"/>
        <v>0</v>
      </c>
      <c r="X88" s="2">
        <f t="shared" si="37"/>
        <v>0</v>
      </c>
      <c r="Y88" s="2">
        <f t="shared" si="38"/>
        <v>0</v>
      </c>
      <c r="Z88" s="2">
        <f t="shared" si="39"/>
        <v>0</v>
      </c>
      <c r="AA88" s="37">
        <f t="shared" si="40"/>
        <v>0</v>
      </c>
      <c r="AB88" s="7" t="s">
        <v>578</v>
      </c>
    </row>
    <row r="90" spans="1:28">
      <c r="U90" s="7" t="s">
        <v>575</v>
      </c>
      <c r="V90" s="7" t="s">
        <v>572</v>
      </c>
      <c r="W90" s="7" t="s">
        <v>571</v>
      </c>
      <c r="X90" s="7" t="s">
        <v>572</v>
      </c>
      <c r="Y90" s="7" t="s">
        <v>572</v>
      </c>
    </row>
  </sheetData>
  <sortState ref="A2:AF25">
    <sortCondition descending="1" ref="Z2:Z25"/>
    <sortCondition descending="1" ref="AA2:AA25"/>
  </sortState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workbookViewId="0">
      <pane ySplit="1" topLeftCell="A35" activePane="bottomLeft" state="frozen"/>
      <selection pane="bottomLeft" activeCell="D1" sqref="D1:G1048576"/>
    </sheetView>
  </sheetViews>
  <sheetFormatPr defaultColWidth="8.88671875" defaultRowHeight="14.4"/>
  <cols>
    <col min="1" max="1" width="12.88671875" style="7" customWidth="1"/>
    <col min="2" max="2" width="13.33203125" style="7" customWidth="1"/>
    <col min="3" max="3" width="7" style="7" customWidth="1"/>
    <col min="4" max="8" width="5.21875" style="7" customWidth="1"/>
    <col min="9" max="9" width="6.21875" style="7" customWidth="1"/>
    <col min="10" max="11" width="5.21875" style="7" customWidth="1"/>
    <col min="12" max="12" width="7.21875" style="7" customWidth="1"/>
    <col min="13" max="21" width="5.21875" style="7" customWidth="1"/>
    <col min="22" max="23" width="8.88671875" style="7"/>
    <col min="24" max="24" width="27.77734375" style="7" customWidth="1"/>
    <col min="25" max="16384" width="8.88671875" style="7"/>
  </cols>
  <sheetData>
    <row r="1" spans="1:24" ht="40.200000000000003">
      <c r="A1" s="6" t="s">
        <v>2</v>
      </c>
      <c r="B1" s="6" t="s">
        <v>3</v>
      </c>
      <c r="C1" s="6" t="s">
        <v>4</v>
      </c>
      <c r="D1" s="26" t="s">
        <v>534</v>
      </c>
      <c r="E1" s="27" t="s">
        <v>535</v>
      </c>
      <c r="F1" s="30" t="s">
        <v>555</v>
      </c>
      <c r="G1" s="29" t="s">
        <v>539</v>
      </c>
      <c r="H1" s="29" t="s">
        <v>540</v>
      </c>
      <c r="I1" s="29" t="s">
        <v>541</v>
      </c>
      <c r="J1" s="27" t="s">
        <v>542</v>
      </c>
      <c r="K1" s="30" t="s">
        <v>543</v>
      </c>
      <c r="L1" s="31" t="s">
        <v>544</v>
      </c>
      <c r="M1" s="32" t="s">
        <v>545</v>
      </c>
      <c r="N1" s="32"/>
      <c r="O1" s="32" t="s">
        <v>546</v>
      </c>
      <c r="P1" s="32" t="s">
        <v>547</v>
      </c>
      <c r="Q1" s="33" t="s">
        <v>548</v>
      </c>
      <c r="R1" s="33" t="s">
        <v>549</v>
      </c>
      <c r="S1" s="33" t="s">
        <v>550</v>
      </c>
      <c r="T1" s="33" t="s">
        <v>551</v>
      </c>
      <c r="U1" s="33" t="s">
        <v>552</v>
      </c>
      <c r="V1" s="31" t="s">
        <v>553</v>
      </c>
      <c r="W1" s="33" t="s">
        <v>554</v>
      </c>
    </row>
    <row r="2" spans="1:24">
      <c r="A2" s="2" t="s">
        <v>419</v>
      </c>
      <c r="B2" s="2" t="s">
        <v>36</v>
      </c>
      <c r="C2" s="2" t="s">
        <v>9</v>
      </c>
      <c r="D2" s="34">
        <v>95</v>
      </c>
      <c r="E2" s="37">
        <v>95</v>
      </c>
      <c r="F2" s="2"/>
      <c r="G2" s="36"/>
      <c r="H2" s="36"/>
      <c r="I2" s="36"/>
      <c r="J2" s="37"/>
      <c r="K2" s="34">
        <v>97</v>
      </c>
      <c r="L2" s="34">
        <f t="shared" ref="L2:L46" si="0">SUM(D2:F2,J2:K2)</f>
        <v>287</v>
      </c>
      <c r="M2" s="2">
        <f t="shared" ref="M2:M46" si="1">COUNT(D2:F2,J2:K2)</f>
        <v>3</v>
      </c>
      <c r="N2" s="2"/>
      <c r="O2" s="2"/>
      <c r="P2" s="2"/>
      <c r="Q2" s="2">
        <f t="shared" ref="Q2:Q46" si="2">IF(D2&gt;=46,1,0)</f>
        <v>1</v>
      </c>
      <c r="R2" s="2">
        <f t="shared" ref="R2:R46" si="3">IF(E2&gt;45,1,0)</f>
        <v>1</v>
      </c>
      <c r="S2" s="2">
        <f t="shared" ref="S2:S46" si="4">IF(F2&gt;=35,1,0)</f>
        <v>0</v>
      </c>
      <c r="T2" s="2">
        <f t="shared" ref="T2:T46" si="5">IF(J2&gt;=50,1,0)</f>
        <v>0</v>
      </c>
      <c r="U2" s="2">
        <f t="shared" ref="U2:U46" si="6">IF(K2&gt;=50,1,0)</f>
        <v>1</v>
      </c>
      <c r="V2" s="2">
        <f t="shared" ref="V2:V46" si="7">SUM(Q2:U2)</f>
        <v>3</v>
      </c>
      <c r="W2" s="34">
        <f>L2</f>
        <v>287</v>
      </c>
      <c r="X2" s="46" t="s">
        <v>576</v>
      </c>
    </row>
    <row r="3" spans="1:24">
      <c r="A3" s="6" t="s">
        <v>418</v>
      </c>
      <c r="B3" s="6" t="s">
        <v>63</v>
      </c>
      <c r="C3" s="6" t="s">
        <v>1</v>
      </c>
      <c r="D3" s="34">
        <v>97</v>
      </c>
      <c r="E3" s="37">
        <v>79</v>
      </c>
      <c r="F3" s="2"/>
      <c r="G3" s="36"/>
      <c r="H3" s="36"/>
      <c r="I3" s="36"/>
      <c r="J3" s="37"/>
      <c r="K3" s="34">
        <v>98</v>
      </c>
      <c r="L3" s="34">
        <f t="shared" si="0"/>
        <v>274</v>
      </c>
      <c r="M3" s="2">
        <f t="shared" si="1"/>
        <v>3</v>
      </c>
      <c r="N3" s="2"/>
      <c r="O3" s="2"/>
      <c r="P3" s="2"/>
      <c r="Q3" s="2">
        <f t="shared" si="2"/>
        <v>1</v>
      </c>
      <c r="R3" s="2">
        <f t="shared" si="3"/>
        <v>1</v>
      </c>
      <c r="S3" s="2">
        <f t="shared" si="4"/>
        <v>0</v>
      </c>
      <c r="T3" s="2">
        <f t="shared" si="5"/>
        <v>0</v>
      </c>
      <c r="U3" s="2">
        <f t="shared" si="6"/>
        <v>1</v>
      </c>
      <c r="V3" s="2">
        <f t="shared" si="7"/>
        <v>3</v>
      </c>
      <c r="W3" s="34">
        <f>L3</f>
        <v>274</v>
      </c>
      <c r="X3" s="46" t="s">
        <v>576</v>
      </c>
    </row>
    <row r="4" spans="1:24">
      <c r="A4" s="5" t="s">
        <v>188</v>
      </c>
      <c r="B4" s="2"/>
      <c r="C4" s="2"/>
      <c r="D4" s="34">
        <v>81</v>
      </c>
      <c r="E4" s="37"/>
      <c r="F4" s="2">
        <v>38</v>
      </c>
      <c r="G4" s="36"/>
      <c r="H4" s="36">
        <v>92</v>
      </c>
      <c r="I4" s="36"/>
      <c r="J4" s="37">
        <f>MAX(G4:I4)</f>
        <v>92</v>
      </c>
      <c r="K4" s="34"/>
      <c r="L4" s="34">
        <f t="shared" si="0"/>
        <v>211</v>
      </c>
      <c r="M4" s="2">
        <f t="shared" si="1"/>
        <v>3</v>
      </c>
      <c r="N4" s="2"/>
      <c r="O4" s="2"/>
      <c r="P4" s="2"/>
      <c r="Q4" s="2">
        <f t="shared" si="2"/>
        <v>1</v>
      </c>
      <c r="R4" s="2">
        <f t="shared" si="3"/>
        <v>0</v>
      </c>
      <c r="S4" s="2">
        <f t="shared" si="4"/>
        <v>1</v>
      </c>
      <c r="T4" s="2">
        <f t="shared" si="5"/>
        <v>1</v>
      </c>
      <c r="U4" s="2">
        <f t="shared" si="6"/>
        <v>0</v>
      </c>
      <c r="V4" s="2">
        <f t="shared" si="7"/>
        <v>3</v>
      </c>
      <c r="W4" s="34">
        <f>L4</f>
        <v>211</v>
      </c>
      <c r="X4" s="46" t="s">
        <v>576</v>
      </c>
    </row>
    <row r="5" spans="1:24">
      <c r="A5" s="2" t="s">
        <v>131</v>
      </c>
      <c r="B5" s="2" t="s">
        <v>169</v>
      </c>
      <c r="C5" s="2" t="s">
        <v>77</v>
      </c>
      <c r="D5" s="34">
        <v>90</v>
      </c>
      <c r="E5" s="37">
        <v>48</v>
      </c>
      <c r="F5" s="2"/>
      <c r="G5" s="36"/>
      <c r="H5" s="36"/>
      <c r="I5" s="36"/>
      <c r="J5" s="37"/>
      <c r="K5" s="34">
        <v>63</v>
      </c>
      <c r="L5" s="34">
        <f t="shared" si="0"/>
        <v>201</v>
      </c>
      <c r="M5" s="2">
        <f t="shared" si="1"/>
        <v>3</v>
      </c>
      <c r="N5" s="2"/>
      <c r="O5" s="2"/>
      <c r="P5" s="2"/>
      <c r="Q5" s="2">
        <f t="shared" si="2"/>
        <v>1</v>
      </c>
      <c r="R5" s="2">
        <f t="shared" si="3"/>
        <v>1</v>
      </c>
      <c r="S5" s="2">
        <f t="shared" si="4"/>
        <v>0</v>
      </c>
      <c r="T5" s="2">
        <f t="shared" si="5"/>
        <v>0</v>
      </c>
      <c r="U5" s="2">
        <f t="shared" si="6"/>
        <v>1</v>
      </c>
      <c r="V5" s="2">
        <f t="shared" si="7"/>
        <v>3</v>
      </c>
      <c r="W5" s="34">
        <f>L5</f>
        <v>201</v>
      </c>
      <c r="X5" s="46" t="s">
        <v>576</v>
      </c>
    </row>
    <row r="6" spans="1:24">
      <c r="A6" s="2" t="s">
        <v>416</v>
      </c>
      <c r="B6" s="2" t="s">
        <v>68</v>
      </c>
      <c r="C6" s="2" t="s">
        <v>19</v>
      </c>
      <c r="D6" s="34">
        <v>51</v>
      </c>
      <c r="E6" s="37">
        <v>48</v>
      </c>
      <c r="F6" s="2">
        <v>30</v>
      </c>
      <c r="G6" s="36">
        <v>77</v>
      </c>
      <c r="H6" s="36"/>
      <c r="I6" s="36"/>
      <c r="J6" s="37">
        <f>MAX(G6:I6)</f>
        <v>77</v>
      </c>
      <c r="K6" s="34">
        <v>21.666666666666668</v>
      </c>
      <c r="L6" s="34">
        <f t="shared" si="0"/>
        <v>227.66666666666666</v>
      </c>
      <c r="M6" s="2">
        <f t="shared" si="1"/>
        <v>5</v>
      </c>
      <c r="N6" s="2"/>
      <c r="O6" s="2"/>
      <c r="P6" s="2"/>
      <c r="Q6" s="2">
        <f t="shared" si="2"/>
        <v>1</v>
      </c>
      <c r="R6" s="2">
        <f t="shared" si="3"/>
        <v>1</v>
      </c>
      <c r="S6" s="2">
        <f t="shared" si="4"/>
        <v>0</v>
      </c>
      <c r="T6" s="2">
        <f t="shared" si="5"/>
        <v>1</v>
      </c>
      <c r="U6" s="2">
        <f t="shared" si="6"/>
        <v>0</v>
      </c>
      <c r="V6" s="2">
        <f t="shared" si="7"/>
        <v>3</v>
      </c>
      <c r="W6" s="34">
        <f>J6+D6+E6</f>
        <v>176</v>
      </c>
      <c r="X6" s="46" t="s">
        <v>576</v>
      </c>
    </row>
    <row r="7" spans="1:24">
      <c r="A7" s="2" t="s">
        <v>431</v>
      </c>
      <c r="B7" s="2" t="s">
        <v>57</v>
      </c>
      <c r="C7" s="2" t="s">
        <v>54</v>
      </c>
      <c r="D7" s="34">
        <v>58</v>
      </c>
      <c r="E7" s="37">
        <v>58</v>
      </c>
      <c r="F7" s="2">
        <v>35</v>
      </c>
      <c r="G7" s="36"/>
      <c r="H7" s="36"/>
      <c r="I7" s="36"/>
      <c r="J7" s="37"/>
      <c r="K7" s="34"/>
      <c r="L7" s="34">
        <f t="shared" si="0"/>
        <v>151</v>
      </c>
      <c r="M7" s="2">
        <f t="shared" si="1"/>
        <v>3</v>
      </c>
      <c r="N7" s="2"/>
      <c r="O7" s="2"/>
      <c r="P7" s="2"/>
      <c r="Q7" s="2">
        <f t="shared" si="2"/>
        <v>1</v>
      </c>
      <c r="R7" s="2">
        <f t="shared" si="3"/>
        <v>1</v>
      </c>
      <c r="S7" s="2">
        <f t="shared" si="4"/>
        <v>1</v>
      </c>
      <c r="T7" s="2">
        <f t="shared" si="5"/>
        <v>0</v>
      </c>
      <c r="U7" s="2">
        <f t="shared" si="6"/>
        <v>0</v>
      </c>
      <c r="V7" s="2">
        <f t="shared" si="7"/>
        <v>3</v>
      </c>
      <c r="W7" s="34">
        <f>L7</f>
        <v>151</v>
      </c>
      <c r="X7" s="46" t="s">
        <v>576</v>
      </c>
    </row>
    <row r="8" spans="1:24">
      <c r="A8" s="2" t="s">
        <v>426</v>
      </c>
      <c r="B8" s="2" t="s">
        <v>427</v>
      </c>
      <c r="C8" s="2" t="s">
        <v>108</v>
      </c>
      <c r="D8" s="34">
        <v>79</v>
      </c>
      <c r="E8" s="37"/>
      <c r="F8" s="2"/>
      <c r="G8" s="36">
        <v>73</v>
      </c>
      <c r="H8" s="36"/>
      <c r="I8" s="36"/>
      <c r="J8" s="37">
        <f>MAX(G8:I8)</f>
        <v>73</v>
      </c>
      <c r="K8" s="34">
        <v>29</v>
      </c>
      <c r="L8" s="34">
        <f t="shared" si="0"/>
        <v>181</v>
      </c>
      <c r="M8" s="2">
        <f t="shared" si="1"/>
        <v>3</v>
      </c>
      <c r="N8" s="2"/>
      <c r="O8" s="2"/>
      <c r="P8" s="2"/>
      <c r="Q8" s="2">
        <f t="shared" si="2"/>
        <v>1</v>
      </c>
      <c r="R8" s="2">
        <f t="shared" si="3"/>
        <v>0</v>
      </c>
      <c r="S8" s="2">
        <f t="shared" si="4"/>
        <v>0</v>
      </c>
      <c r="T8" s="2">
        <f t="shared" si="5"/>
        <v>1</v>
      </c>
      <c r="U8" s="2">
        <f t="shared" si="6"/>
        <v>0</v>
      </c>
      <c r="V8" s="2">
        <f t="shared" si="7"/>
        <v>2</v>
      </c>
      <c r="W8" s="34">
        <f t="shared" ref="W8:W46" si="8">L8</f>
        <v>181</v>
      </c>
      <c r="X8" s="45" t="s">
        <v>576</v>
      </c>
    </row>
    <row r="9" spans="1:24">
      <c r="A9" s="2" t="s">
        <v>421</v>
      </c>
      <c r="B9" s="2" t="s">
        <v>35</v>
      </c>
      <c r="C9" s="2" t="s">
        <v>44</v>
      </c>
      <c r="D9" s="34">
        <v>95</v>
      </c>
      <c r="E9" s="37">
        <v>29</v>
      </c>
      <c r="F9" s="2">
        <v>54</v>
      </c>
      <c r="G9" s="36"/>
      <c r="H9" s="36"/>
      <c r="I9" s="36"/>
      <c r="J9" s="37"/>
      <c r="K9" s="34"/>
      <c r="L9" s="34">
        <f t="shared" si="0"/>
        <v>178</v>
      </c>
      <c r="M9" s="2">
        <f t="shared" si="1"/>
        <v>3</v>
      </c>
      <c r="N9" s="2"/>
      <c r="O9" s="2"/>
      <c r="P9" s="2"/>
      <c r="Q9" s="2">
        <f t="shared" si="2"/>
        <v>1</v>
      </c>
      <c r="R9" s="2">
        <f t="shared" si="3"/>
        <v>0</v>
      </c>
      <c r="S9" s="2">
        <f t="shared" si="4"/>
        <v>1</v>
      </c>
      <c r="T9" s="2">
        <f t="shared" si="5"/>
        <v>0</v>
      </c>
      <c r="U9" s="2">
        <f t="shared" si="6"/>
        <v>0</v>
      </c>
      <c r="V9" s="2">
        <f t="shared" si="7"/>
        <v>2</v>
      </c>
      <c r="W9" s="34">
        <f t="shared" si="8"/>
        <v>178</v>
      </c>
      <c r="X9" s="45" t="s">
        <v>576</v>
      </c>
    </row>
    <row r="10" spans="1:24">
      <c r="A10" s="13" t="s">
        <v>391</v>
      </c>
      <c r="B10" s="13" t="s">
        <v>40</v>
      </c>
      <c r="C10" s="13" t="s">
        <v>392</v>
      </c>
      <c r="D10" s="34"/>
      <c r="E10" s="37"/>
      <c r="F10" s="2">
        <v>46</v>
      </c>
      <c r="G10" s="36">
        <v>79</v>
      </c>
      <c r="H10" s="36">
        <v>84</v>
      </c>
      <c r="I10" s="36"/>
      <c r="J10" s="37">
        <f>MAX(G10:I10)</f>
        <v>84</v>
      </c>
      <c r="K10" s="34"/>
      <c r="L10" s="34">
        <f t="shared" si="0"/>
        <v>130</v>
      </c>
      <c r="M10" s="2">
        <f t="shared" si="1"/>
        <v>2</v>
      </c>
      <c r="N10" s="2"/>
      <c r="O10" s="2"/>
      <c r="P10" s="2"/>
      <c r="Q10" s="2">
        <f t="shared" si="2"/>
        <v>0</v>
      </c>
      <c r="R10" s="2">
        <f t="shared" si="3"/>
        <v>0</v>
      </c>
      <c r="S10" s="2">
        <f t="shared" si="4"/>
        <v>1</v>
      </c>
      <c r="T10" s="2">
        <f t="shared" si="5"/>
        <v>1</v>
      </c>
      <c r="U10" s="2">
        <f t="shared" si="6"/>
        <v>0</v>
      </c>
      <c r="V10" s="2">
        <f t="shared" si="7"/>
        <v>2</v>
      </c>
      <c r="W10" s="34">
        <f t="shared" si="8"/>
        <v>130</v>
      </c>
      <c r="X10" s="25" t="s">
        <v>581</v>
      </c>
    </row>
    <row r="11" spans="1:24">
      <c r="A11" s="10" t="s">
        <v>175</v>
      </c>
      <c r="B11" s="2"/>
      <c r="C11" s="2"/>
      <c r="D11" s="34">
        <v>56</v>
      </c>
      <c r="E11" s="37">
        <v>19</v>
      </c>
      <c r="F11" s="2"/>
      <c r="G11" s="36"/>
      <c r="H11" s="36">
        <v>44</v>
      </c>
      <c r="I11" s="36"/>
      <c r="J11" s="37">
        <f>MAX(G11:I11)</f>
        <v>44</v>
      </c>
      <c r="K11" s="34"/>
      <c r="L11" s="34">
        <f t="shared" si="0"/>
        <v>119</v>
      </c>
      <c r="M11" s="2">
        <f t="shared" si="1"/>
        <v>3</v>
      </c>
      <c r="N11" s="2"/>
      <c r="O11" s="2"/>
      <c r="P11" s="2">
        <v>8</v>
      </c>
      <c r="Q11" s="2">
        <f t="shared" si="2"/>
        <v>1</v>
      </c>
      <c r="R11" s="2">
        <f t="shared" si="3"/>
        <v>0</v>
      </c>
      <c r="S11" s="2">
        <f t="shared" si="4"/>
        <v>0</v>
      </c>
      <c r="T11" s="2">
        <f t="shared" si="5"/>
        <v>0</v>
      </c>
      <c r="U11" s="2">
        <f t="shared" si="6"/>
        <v>0</v>
      </c>
      <c r="V11" s="2">
        <f t="shared" si="7"/>
        <v>1</v>
      </c>
      <c r="W11" s="34">
        <f t="shared" si="8"/>
        <v>119</v>
      </c>
      <c r="X11" s="7" t="s">
        <v>580</v>
      </c>
    </row>
    <row r="12" spans="1:24">
      <c r="A12" s="2" t="s">
        <v>425</v>
      </c>
      <c r="B12" s="2" t="s">
        <v>74</v>
      </c>
      <c r="C12" s="2" t="s">
        <v>49</v>
      </c>
      <c r="D12" s="34">
        <v>58</v>
      </c>
      <c r="E12" s="37">
        <v>19</v>
      </c>
      <c r="F12" s="2">
        <v>23</v>
      </c>
      <c r="G12" s="36"/>
      <c r="H12" s="36"/>
      <c r="I12" s="36"/>
      <c r="J12" s="37"/>
      <c r="K12" s="34"/>
      <c r="L12" s="34">
        <f t="shared" si="0"/>
        <v>100</v>
      </c>
      <c r="M12" s="2">
        <f t="shared" si="1"/>
        <v>3</v>
      </c>
      <c r="N12" s="2"/>
      <c r="O12" s="2"/>
      <c r="P12" s="2">
        <v>17</v>
      </c>
      <c r="Q12" s="2">
        <f t="shared" si="2"/>
        <v>1</v>
      </c>
      <c r="R12" s="2">
        <f t="shared" si="3"/>
        <v>0</v>
      </c>
      <c r="S12" s="2">
        <f t="shared" si="4"/>
        <v>0</v>
      </c>
      <c r="T12" s="2">
        <f t="shared" si="5"/>
        <v>0</v>
      </c>
      <c r="U12" s="2">
        <f t="shared" si="6"/>
        <v>0</v>
      </c>
      <c r="V12" s="2">
        <f t="shared" si="7"/>
        <v>1</v>
      </c>
      <c r="W12" s="34">
        <f t="shared" si="8"/>
        <v>100</v>
      </c>
      <c r="X12" s="7" t="s">
        <v>580</v>
      </c>
    </row>
    <row r="13" spans="1:24">
      <c r="A13" s="2" t="s">
        <v>433</v>
      </c>
      <c r="B13" s="2" t="s">
        <v>88</v>
      </c>
      <c r="C13" s="2" t="s">
        <v>89</v>
      </c>
      <c r="D13" s="34">
        <v>52</v>
      </c>
      <c r="E13" s="37">
        <v>15</v>
      </c>
      <c r="F13" s="2">
        <v>26</v>
      </c>
      <c r="G13" s="36"/>
      <c r="H13" s="36"/>
      <c r="I13" s="36"/>
      <c r="J13" s="37"/>
      <c r="K13" s="34"/>
      <c r="L13" s="34">
        <f t="shared" si="0"/>
        <v>93</v>
      </c>
      <c r="M13" s="2">
        <f t="shared" si="1"/>
        <v>3</v>
      </c>
      <c r="N13" s="2"/>
      <c r="O13" s="2"/>
      <c r="P13" s="2"/>
      <c r="Q13" s="2">
        <f t="shared" si="2"/>
        <v>1</v>
      </c>
      <c r="R13" s="2">
        <f t="shared" si="3"/>
        <v>0</v>
      </c>
      <c r="S13" s="2">
        <f t="shared" si="4"/>
        <v>0</v>
      </c>
      <c r="T13" s="2">
        <f t="shared" si="5"/>
        <v>0</v>
      </c>
      <c r="U13" s="2">
        <f t="shared" si="6"/>
        <v>0</v>
      </c>
      <c r="V13" s="2">
        <f t="shared" si="7"/>
        <v>1</v>
      </c>
      <c r="W13" s="34">
        <f t="shared" si="8"/>
        <v>93</v>
      </c>
      <c r="X13" s="7" t="s">
        <v>580</v>
      </c>
    </row>
    <row r="14" spans="1:24">
      <c r="A14" s="2" t="s">
        <v>420</v>
      </c>
      <c r="B14" s="2" t="s">
        <v>57</v>
      </c>
      <c r="C14" s="2" t="s">
        <v>58</v>
      </c>
      <c r="D14" s="34"/>
      <c r="E14" s="37"/>
      <c r="F14" s="2"/>
      <c r="G14" s="36"/>
      <c r="H14" s="36">
        <v>91</v>
      </c>
      <c r="I14" s="36"/>
      <c r="J14" s="37">
        <f>MAX(G14:I14)</f>
        <v>91</v>
      </c>
      <c r="K14" s="34"/>
      <c r="L14" s="34">
        <f t="shared" si="0"/>
        <v>91</v>
      </c>
      <c r="M14" s="2">
        <f t="shared" si="1"/>
        <v>1</v>
      </c>
      <c r="N14" s="2"/>
      <c r="O14" s="2"/>
      <c r="P14" s="2"/>
      <c r="Q14" s="2">
        <f t="shared" si="2"/>
        <v>0</v>
      </c>
      <c r="R14" s="2">
        <f t="shared" si="3"/>
        <v>0</v>
      </c>
      <c r="S14" s="2">
        <f t="shared" si="4"/>
        <v>0</v>
      </c>
      <c r="T14" s="2">
        <f t="shared" si="5"/>
        <v>1</v>
      </c>
      <c r="U14" s="2">
        <f t="shared" si="6"/>
        <v>0</v>
      </c>
      <c r="V14" s="2">
        <f t="shared" si="7"/>
        <v>1</v>
      </c>
      <c r="W14" s="34">
        <f t="shared" si="8"/>
        <v>91</v>
      </c>
      <c r="X14" s="7" t="s">
        <v>580</v>
      </c>
    </row>
    <row r="15" spans="1:24" customFormat="1">
      <c r="A15" s="13" t="s">
        <v>411</v>
      </c>
      <c r="B15" s="13" t="s">
        <v>8</v>
      </c>
      <c r="C15" s="13" t="s">
        <v>17</v>
      </c>
      <c r="D15" s="34">
        <v>65</v>
      </c>
      <c r="E15" s="37">
        <v>25</v>
      </c>
      <c r="F15" s="2"/>
      <c r="G15" s="36"/>
      <c r="H15" s="36"/>
      <c r="I15" s="36"/>
      <c r="J15" s="37"/>
      <c r="K15" s="34"/>
      <c r="L15" s="34">
        <f t="shared" si="0"/>
        <v>90</v>
      </c>
      <c r="M15" s="2">
        <f t="shared" si="1"/>
        <v>2</v>
      </c>
      <c r="N15" s="2"/>
      <c r="O15" s="2"/>
      <c r="P15" s="2"/>
      <c r="Q15" s="2">
        <f t="shared" si="2"/>
        <v>1</v>
      </c>
      <c r="R15" s="2">
        <f t="shared" si="3"/>
        <v>0</v>
      </c>
      <c r="S15" s="2">
        <f t="shared" si="4"/>
        <v>0</v>
      </c>
      <c r="T15" s="2">
        <f t="shared" si="5"/>
        <v>0</v>
      </c>
      <c r="U15" s="2">
        <f t="shared" si="6"/>
        <v>0</v>
      </c>
      <c r="V15" s="2">
        <f t="shared" si="7"/>
        <v>1</v>
      </c>
      <c r="W15" s="34">
        <f t="shared" si="8"/>
        <v>90</v>
      </c>
      <c r="X15" s="7" t="s">
        <v>580</v>
      </c>
    </row>
    <row r="16" spans="1:24">
      <c r="A16" s="2" t="s">
        <v>428</v>
      </c>
      <c r="B16" s="2" t="s">
        <v>134</v>
      </c>
      <c r="C16" s="2" t="s">
        <v>6</v>
      </c>
      <c r="D16" s="34"/>
      <c r="E16" s="37"/>
      <c r="F16" s="2"/>
      <c r="G16" s="36"/>
      <c r="H16" s="36">
        <v>90</v>
      </c>
      <c r="I16" s="36"/>
      <c r="J16" s="37">
        <f>MAX(G16:I16)</f>
        <v>90</v>
      </c>
      <c r="K16" s="34"/>
      <c r="L16" s="34">
        <f t="shared" si="0"/>
        <v>90</v>
      </c>
      <c r="M16" s="2">
        <f t="shared" si="1"/>
        <v>1</v>
      </c>
      <c r="N16" s="2"/>
      <c r="O16" s="2"/>
      <c r="P16" s="2"/>
      <c r="Q16" s="2">
        <f t="shared" si="2"/>
        <v>0</v>
      </c>
      <c r="R16" s="2">
        <f t="shared" si="3"/>
        <v>0</v>
      </c>
      <c r="S16" s="2">
        <f t="shared" si="4"/>
        <v>0</v>
      </c>
      <c r="T16" s="2">
        <f t="shared" si="5"/>
        <v>1</v>
      </c>
      <c r="U16" s="2">
        <f t="shared" si="6"/>
        <v>0</v>
      </c>
      <c r="V16" s="2">
        <f t="shared" si="7"/>
        <v>1</v>
      </c>
      <c r="W16" s="34">
        <f t="shared" si="8"/>
        <v>90</v>
      </c>
      <c r="X16" s="7" t="s">
        <v>580</v>
      </c>
    </row>
    <row r="17" spans="1:24">
      <c r="A17" s="13" t="s">
        <v>401</v>
      </c>
      <c r="B17" s="13" t="s">
        <v>40</v>
      </c>
      <c r="C17" s="13" t="s">
        <v>19</v>
      </c>
      <c r="D17" s="34"/>
      <c r="E17" s="37"/>
      <c r="F17" s="2"/>
      <c r="G17" s="36"/>
      <c r="H17" s="36"/>
      <c r="I17" s="36"/>
      <c r="J17" s="37"/>
      <c r="K17" s="34">
        <v>90</v>
      </c>
      <c r="L17" s="34">
        <f t="shared" si="0"/>
        <v>90</v>
      </c>
      <c r="M17" s="2">
        <f t="shared" si="1"/>
        <v>1</v>
      </c>
      <c r="N17" s="2"/>
      <c r="O17" s="38">
        <v>95</v>
      </c>
      <c r="P17" s="2"/>
      <c r="Q17" s="2">
        <f t="shared" si="2"/>
        <v>0</v>
      </c>
      <c r="R17" s="2">
        <f t="shared" si="3"/>
        <v>0</v>
      </c>
      <c r="S17" s="2">
        <f t="shared" si="4"/>
        <v>0</v>
      </c>
      <c r="T17" s="2">
        <f t="shared" si="5"/>
        <v>0</v>
      </c>
      <c r="U17" s="2">
        <f t="shared" si="6"/>
        <v>1</v>
      </c>
      <c r="V17" s="2">
        <f t="shared" si="7"/>
        <v>1</v>
      </c>
      <c r="W17" s="34">
        <f t="shared" si="8"/>
        <v>90</v>
      </c>
      <c r="X17" s="7" t="s">
        <v>580</v>
      </c>
    </row>
    <row r="18" spans="1:24">
      <c r="A18" s="2" t="s">
        <v>429</v>
      </c>
      <c r="B18" s="2" t="s">
        <v>15</v>
      </c>
      <c r="C18" s="2" t="s">
        <v>39</v>
      </c>
      <c r="D18" s="34"/>
      <c r="E18" s="37"/>
      <c r="F18" s="2"/>
      <c r="G18" s="36">
        <v>56</v>
      </c>
      <c r="H18" s="36"/>
      <c r="I18" s="36"/>
      <c r="J18" s="37">
        <f>MAX(G18:I18)</f>
        <v>56</v>
      </c>
      <c r="K18" s="34"/>
      <c r="L18" s="34">
        <f t="shared" si="0"/>
        <v>56</v>
      </c>
      <c r="M18" s="2">
        <f t="shared" si="1"/>
        <v>1</v>
      </c>
      <c r="N18" s="2"/>
      <c r="O18" s="2"/>
      <c r="P18" s="2"/>
      <c r="Q18" s="2">
        <f t="shared" si="2"/>
        <v>0</v>
      </c>
      <c r="R18" s="2">
        <f t="shared" si="3"/>
        <v>0</v>
      </c>
      <c r="S18" s="2">
        <f t="shared" si="4"/>
        <v>0</v>
      </c>
      <c r="T18" s="2">
        <f t="shared" si="5"/>
        <v>1</v>
      </c>
      <c r="U18" s="2">
        <f t="shared" si="6"/>
        <v>0</v>
      </c>
      <c r="V18" s="2">
        <f t="shared" si="7"/>
        <v>1</v>
      </c>
      <c r="W18" s="34">
        <f t="shared" si="8"/>
        <v>56</v>
      </c>
      <c r="X18" s="7" t="s">
        <v>580</v>
      </c>
    </row>
    <row r="19" spans="1:24">
      <c r="A19" s="13" t="s">
        <v>402</v>
      </c>
      <c r="B19" s="13" t="s">
        <v>403</v>
      </c>
      <c r="C19" s="13" t="s">
        <v>404</v>
      </c>
      <c r="D19" s="34"/>
      <c r="E19" s="37"/>
      <c r="F19" s="2"/>
      <c r="G19" s="36">
        <v>50</v>
      </c>
      <c r="H19" s="36"/>
      <c r="I19" s="36"/>
      <c r="J19" s="37">
        <f>MAX(G19:I19)</f>
        <v>50</v>
      </c>
      <c r="K19" s="34"/>
      <c r="L19" s="34">
        <f t="shared" si="0"/>
        <v>50</v>
      </c>
      <c r="M19" s="2">
        <f t="shared" si="1"/>
        <v>1</v>
      </c>
      <c r="N19" s="2"/>
      <c r="O19" s="2"/>
      <c r="P19" s="2"/>
      <c r="Q19" s="2">
        <f t="shared" si="2"/>
        <v>0</v>
      </c>
      <c r="R19" s="2">
        <f t="shared" si="3"/>
        <v>0</v>
      </c>
      <c r="S19" s="2">
        <f t="shared" si="4"/>
        <v>0</v>
      </c>
      <c r="T19" s="2">
        <f t="shared" si="5"/>
        <v>1</v>
      </c>
      <c r="U19" s="2">
        <f t="shared" si="6"/>
        <v>0</v>
      </c>
      <c r="V19" s="2">
        <f t="shared" si="7"/>
        <v>1</v>
      </c>
      <c r="W19" s="34">
        <f t="shared" si="8"/>
        <v>50</v>
      </c>
      <c r="X19" s="7" t="s">
        <v>580</v>
      </c>
    </row>
    <row r="20" spans="1:24">
      <c r="A20" s="13" t="s">
        <v>396</v>
      </c>
      <c r="B20" s="13" t="s">
        <v>60</v>
      </c>
      <c r="C20" s="13"/>
      <c r="D20" s="34">
        <v>29</v>
      </c>
      <c r="E20" s="37">
        <v>5</v>
      </c>
      <c r="F20" s="2"/>
      <c r="G20" s="36">
        <v>44</v>
      </c>
      <c r="H20" s="36"/>
      <c r="I20" s="36"/>
      <c r="J20" s="37">
        <f>MAX(G20:I20)</f>
        <v>44</v>
      </c>
      <c r="K20" s="34">
        <v>13</v>
      </c>
      <c r="L20" s="34">
        <f t="shared" si="0"/>
        <v>91</v>
      </c>
      <c r="M20" s="2">
        <f t="shared" si="1"/>
        <v>4</v>
      </c>
      <c r="N20" s="2"/>
      <c r="O20" s="2"/>
      <c r="P20" s="2"/>
      <c r="Q20" s="2">
        <f t="shared" si="2"/>
        <v>0</v>
      </c>
      <c r="R20" s="2">
        <f t="shared" si="3"/>
        <v>0</v>
      </c>
      <c r="S20" s="2">
        <f t="shared" si="4"/>
        <v>0</v>
      </c>
      <c r="T20" s="2">
        <f t="shared" si="5"/>
        <v>0</v>
      </c>
      <c r="U20" s="2">
        <f t="shared" si="6"/>
        <v>0</v>
      </c>
      <c r="V20" s="2">
        <f t="shared" si="7"/>
        <v>0</v>
      </c>
      <c r="W20" s="34">
        <f>L20-E20</f>
        <v>86</v>
      </c>
      <c r="X20" s="7" t="s">
        <v>580</v>
      </c>
    </row>
    <row r="21" spans="1:24">
      <c r="A21" s="13" t="s">
        <v>173</v>
      </c>
      <c r="B21" s="13" t="s">
        <v>96</v>
      </c>
      <c r="C21" s="13" t="s">
        <v>93</v>
      </c>
      <c r="D21" s="34">
        <v>33</v>
      </c>
      <c r="E21" s="37">
        <v>19</v>
      </c>
      <c r="F21" s="2"/>
      <c r="G21" s="36"/>
      <c r="H21" s="36"/>
      <c r="I21" s="36"/>
      <c r="J21" s="37"/>
      <c r="K21" s="34">
        <v>32</v>
      </c>
      <c r="L21" s="34">
        <f t="shared" si="0"/>
        <v>84</v>
      </c>
      <c r="M21" s="2">
        <f t="shared" si="1"/>
        <v>3</v>
      </c>
      <c r="N21" s="2"/>
      <c r="O21" s="2"/>
      <c r="P21" s="2"/>
      <c r="Q21" s="2">
        <f t="shared" si="2"/>
        <v>0</v>
      </c>
      <c r="R21" s="2">
        <f t="shared" si="3"/>
        <v>0</v>
      </c>
      <c r="S21" s="2">
        <f t="shared" si="4"/>
        <v>0</v>
      </c>
      <c r="T21" s="2">
        <f t="shared" si="5"/>
        <v>0</v>
      </c>
      <c r="U21" s="2">
        <f t="shared" si="6"/>
        <v>0</v>
      </c>
      <c r="V21" s="2">
        <f t="shared" si="7"/>
        <v>0</v>
      </c>
      <c r="W21" s="34">
        <f t="shared" si="8"/>
        <v>84</v>
      </c>
      <c r="X21" s="7" t="s">
        <v>580</v>
      </c>
    </row>
    <row r="22" spans="1:24">
      <c r="A22" s="13" t="s">
        <v>390</v>
      </c>
      <c r="B22" s="13" t="s">
        <v>71</v>
      </c>
      <c r="C22" s="13"/>
      <c r="D22" s="34"/>
      <c r="E22" s="37"/>
      <c r="F22" s="2">
        <v>18</v>
      </c>
      <c r="G22" s="36">
        <v>48</v>
      </c>
      <c r="H22" s="36">
        <v>24</v>
      </c>
      <c r="I22" s="36"/>
      <c r="J22" s="37">
        <f>MAX(G22:I22)</f>
        <v>48</v>
      </c>
      <c r="K22" s="34"/>
      <c r="L22" s="34">
        <f t="shared" si="0"/>
        <v>66</v>
      </c>
      <c r="M22" s="2">
        <f t="shared" si="1"/>
        <v>2</v>
      </c>
      <c r="N22" s="2"/>
      <c r="O22" s="2"/>
      <c r="P22" s="2"/>
      <c r="Q22" s="2">
        <f t="shared" si="2"/>
        <v>0</v>
      </c>
      <c r="R22" s="2">
        <f t="shared" si="3"/>
        <v>0</v>
      </c>
      <c r="S22" s="2">
        <f t="shared" si="4"/>
        <v>0</v>
      </c>
      <c r="T22" s="2">
        <f t="shared" si="5"/>
        <v>0</v>
      </c>
      <c r="U22" s="2">
        <f t="shared" si="6"/>
        <v>0</v>
      </c>
      <c r="V22" s="2">
        <f t="shared" si="7"/>
        <v>0</v>
      </c>
      <c r="W22" s="34">
        <f t="shared" si="8"/>
        <v>66</v>
      </c>
      <c r="X22" s="7" t="s">
        <v>580</v>
      </c>
    </row>
    <row r="23" spans="1:24">
      <c r="A23" s="5" t="s">
        <v>412</v>
      </c>
      <c r="B23" s="5" t="s">
        <v>97</v>
      </c>
      <c r="C23" s="5" t="s">
        <v>9</v>
      </c>
      <c r="D23" s="34">
        <v>16</v>
      </c>
      <c r="E23" s="37"/>
      <c r="F23" s="2">
        <v>19</v>
      </c>
      <c r="G23" s="36"/>
      <c r="H23" s="36">
        <v>22</v>
      </c>
      <c r="I23" s="36"/>
      <c r="J23" s="37">
        <f>MAX(G23:I23)</f>
        <v>22</v>
      </c>
      <c r="K23" s="34"/>
      <c r="L23" s="34">
        <f t="shared" si="0"/>
        <v>57</v>
      </c>
      <c r="M23" s="2">
        <f t="shared" si="1"/>
        <v>3</v>
      </c>
      <c r="N23" s="2"/>
      <c r="O23" s="2"/>
      <c r="P23" s="2"/>
      <c r="Q23" s="2">
        <f t="shared" si="2"/>
        <v>0</v>
      </c>
      <c r="R23" s="2">
        <f t="shared" si="3"/>
        <v>0</v>
      </c>
      <c r="S23" s="2">
        <f t="shared" si="4"/>
        <v>0</v>
      </c>
      <c r="T23" s="2">
        <f t="shared" si="5"/>
        <v>0</v>
      </c>
      <c r="U23" s="2">
        <f t="shared" si="6"/>
        <v>0</v>
      </c>
      <c r="V23" s="2">
        <f t="shared" si="7"/>
        <v>0</v>
      </c>
      <c r="W23" s="34">
        <f t="shared" si="8"/>
        <v>57</v>
      </c>
      <c r="X23" s="7" t="s">
        <v>580</v>
      </c>
    </row>
    <row r="24" spans="1:24">
      <c r="A24" s="2" t="s">
        <v>422</v>
      </c>
      <c r="B24" s="2" t="s">
        <v>25</v>
      </c>
      <c r="C24" s="2" t="s">
        <v>73</v>
      </c>
      <c r="D24" s="43">
        <v>40</v>
      </c>
      <c r="E24" s="37"/>
      <c r="F24" s="2"/>
      <c r="G24" s="36"/>
      <c r="H24" s="36"/>
      <c r="I24" s="36"/>
      <c r="J24" s="37"/>
      <c r="K24" s="34"/>
      <c r="L24" s="34">
        <f t="shared" si="0"/>
        <v>40</v>
      </c>
      <c r="M24" s="2">
        <f t="shared" si="1"/>
        <v>1</v>
      </c>
      <c r="N24" s="2"/>
      <c r="O24" s="2"/>
      <c r="P24" s="2"/>
      <c r="Q24" s="2">
        <f t="shared" si="2"/>
        <v>0</v>
      </c>
      <c r="R24" s="2">
        <f t="shared" si="3"/>
        <v>0</v>
      </c>
      <c r="S24" s="2">
        <f t="shared" si="4"/>
        <v>0</v>
      </c>
      <c r="T24" s="2">
        <f t="shared" si="5"/>
        <v>0</v>
      </c>
      <c r="U24" s="2">
        <f t="shared" si="6"/>
        <v>0</v>
      </c>
      <c r="V24" s="2">
        <f t="shared" si="7"/>
        <v>0</v>
      </c>
      <c r="W24" s="34">
        <f t="shared" si="8"/>
        <v>40</v>
      </c>
      <c r="X24" s="7" t="s">
        <v>580</v>
      </c>
    </row>
    <row r="25" spans="1:24">
      <c r="A25" s="13" t="s">
        <v>409</v>
      </c>
      <c r="B25" s="13" t="s">
        <v>57</v>
      </c>
      <c r="C25" s="13" t="s">
        <v>39</v>
      </c>
      <c r="D25" s="34">
        <v>14</v>
      </c>
      <c r="E25" s="37"/>
      <c r="F25" s="2">
        <v>19</v>
      </c>
      <c r="G25" s="36"/>
      <c r="H25" s="36"/>
      <c r="I25" s="36"/>
      <c r="J25" s="37"/>
      <c r="K25" s="34"/>
      <c r="L25" s="34">
        <f t="shared" si="0"/>
        <v>33</v>
      </c>
      <c r="M25" s="2">
        <f t="shared" si="1"/>
        <v>2</v>
      </c>
      <c r="N25" s="2"/>
      <c r="O25" s="2"/>
      <c r="P25" s="2"/>
      <c r="Q25" s="2">
        <f t="shared" si="2"/>
        <v>0</v>
      </c>
      <c r="R25" s="2">
        <f t="shared" si="3"/>
        <v>0</v>
      </c>
      <c r="S25" s="2">
        <f t="shared" si="4"/>
        <v>0</v>
      </c>
      <c r="T25" s="2">
        <f t="shared" si="5"/>
        <v>0</v>
      </c>
      <c r="U25" s="2">
        <f t="shared" si="6"/>
        <v>0</v>
      </c>
      <c r="V25" s="2">
        <f t="shared" si="7"/>
        <v>0</v>
      </c>
      <c r="W25" s="34">
        <f t="shared" si="8"/>
        <v>33</v>
      </c>
      <c r="X25" s="7" t="s">
        <v>580</v>
      </c>
    </row>
    <row r="26" spans="1:24">
      <c r="A26" s="13" t="s">
        <v>398</v>
      </c>
      <c r="B26" s="13" t="s">
        <v>62</v>
      </c>
      <c r="C26" s="13" t="s">
        <v>69</v>
      </c>
      <c r="D26" s="34">
        <v>2</v>
      </c>
      <c r="E26" s="37"/>
      <c r="F26" s="2"/>
      <c r="G26" s="36"/>
      <c r="H26" s="36"/>
      <c r="I26" s="36"/>
      <c r="J26" s="37"/>
      <c r="K26" s="34">
        <v>30</v>
      </c>
      <c r="L26" s="34">
        <f t="shared" si="0"/>
        <v>32</v>
      </c>
      <c r="M26" s="2">
        <f t="shared" si="1"/>
        <v>2</v>
      </c>
      <c r="N26" s="2"/>
      <c r="O26" s="2"/>
      <c r="P26" s="2"/>
      <c r="Q26" s="2">
        <f t="shared" si="2"/>
        <v>0</v>
      </c>
      <c r="R26" s="2">
        <f t="shared" si="3"/>
        <v>0</v>
      </c>
      <c r="S26" s="2">
        <f t="shared" si="4"/>
        <v>0</v>
      </c>
      <c r="T26" s="2">
        <f t="shared" si="5"/>
        <v>0</v>
      </c>
      <c r="U26" s="2">
        <f t="shared" si="6"/>
        <v>0</v>
      </c>
      <c r="V26" s="2">
        <f t="shared" si="7"/>
        <v>0</v>
      </c>
      <c r="W26" s="34">
        <f t="shared" si="8"/>
        <v>32</v>
      </c>
      <c r="X26" s="7" t="s">
        <v>580</v>
      </c>
    </row>
    <row r="27" spans="1:24">
      <c r="A27" s="13" t="s">
        <v>407</v>
      </c>
      <c r="B27" s="13" t="s">
        <v>169</v>
      </c>
      <c r="C27" s="13" t="s">
        <v>408</v>
      </c>
      <c r="D27" s="34">
        <v>26</v>
      </c>
      <c r="E27" s="37">
        <v>4</v>
      </c>
      <c r="F27" s="2"/>
      <c r="G27" s="36"/>
      <c r="H27" s="36"/>
      <c r="I27" s="36"/>
      <c r="J27" s="37"/>
      <c r="K27" s="34"/>
      <c r="L27" s="34">
        <f t="shared" si="0"/>
        <v>30</v>
      </c>
      <c r="M27" s="2">
        <f t="shared" si="1"/>
        <v>2</v>
      </c>
      <c r="N27" s="2"/>
      <c r="O27" s="2"/>
      <c r="P27" s="2"/>
      <c r="Q27" s="2">
        <f t="shared" si="2"/>
        <v>0</v>
      </c>
      <c r="R27" s="2">
        <f t="shared" si="3"/>
        <v>0</v>
      </c>
      <c r="S27" s="2">
        <f t="shared" si="4"/>
        <v>0</v>
      </c>
      <c r="T27" s="2">
        <f t="shared" si="5"/>
        <v>0</v>
      </c>
      <c r="U27" s="2">
        <f t="shared" si="6"/>
        <v>0</v>
      </c>
      <c r="V27" s="2">
        <f t="shared" si="7"/>
        <v>0</v>
      </c>
      <c r="W27" s="34">
        <f t="shared" si="8"/>
        <v>30</v>
      </c>
      <c r="X27" s="7" t="s">
        <v>580</v>
      </c>
    </row>
    <row r="28" spans="1:24">
      <c r="A28" s="13" t="s">
        <v>393</v>
      </c>
      <c r="B28" s="13" t="s">
        <v>34</v>
      </c>
      <c r="C28" s="13" t="s">
        <v>58</v>
      </c>
      <c r="D28" s="34">
        <v>30</v>
      </c>
      <c r="E28" s="37"/>
      <c r="F28" s="2"/>
      <c r="G28" s="36"/>
      <c r="H28" s="36"/>
      <c r="I28" s="36"/>
      <c r="J28" s="37"/>
      <c r="K28" s="34"/>
      <c r="L28" s="34">
        <f t="shared" si="0"/>
        <v>30</v>
      </c>
      <c r="M28" s="2">
        <f t="shared" si="1"/>
        <v>1</v>
      </c>
      <c r="N28" s="2"/>
      <c r="O28" s="2">
        <v>49</v>
      </c>
      <c r="P28" s="2"/>
      <c r="Q28" s="2">
        <f t="shared" si="2"/>
        <v>0</v>
      </c>
      <c r="R28" s="2">
        <f t="shared" si="3"/>
        <v>0</v>
      </c>
      <c r="S28" s="2">
        <f t="shared" si="4"/>
        <v>0</v>
      </c>
      <c r="T28" s="2">
        <f t="shared" si="5"/>
        <v>0</v>
      </c>
      <c r="U28" s="2">
        <f t="shared" si="6"/>
        <v>0</v>
      </c>
      <c r="V28" s="2">
        <f t="shared" si="7"/>
        <v>0</v>
      </c>
      <c r="W28" s="34">
        <f t="shared" si="8"/>
        <v>30</v>
      </c>
      <c r="X28" s="7" t="s">
        <v>580</v>
      </c>
    </row>
    <row r="29" spans="1:24">
      <c r="A29" s="13" t="s">
        <v>259</v>
      </c>
      <c r="B29" s="13" t="s">
        <v>380</v>
      </c>
      <c r="C29" s="13" t="s">
        <v>21</v>
      </c>
      <c r="D29" s="34">
        <v>2</v>
      </c>
      <c r="E29" s="37">
        <v>8</v>
      </c>
      <c r="F29" s="2">
        <v>16</v>
      </c>
      <c r="G29" s="36"/>
      <c r="H29" s="36"/>
      <c r="I29" s="36"/>
      <c r="J29" s="37"/>
      <c r="K29" s="34"/>
      <c r="L29" s="34">
        <f t="shared" si="0"/>
        <v>26</v>
      </c>
      <c r="M29" s="2">
        <f t="shared" si="1"/>
        <v>3</v>
      </c>
      <c r="N29" s="2"/>
      <c r="O29" s="2"/>
      <c r="P29" s="2"/>
      <c r="Q29" s="2">
        <f t="shared" si="2"/>
        <v>0</v>
      </c>
      <c r="R29" s="2">
        <f t="shared" si="3"/>
        <v>0</v>
      </c>
      <c r="S29" s="2">
        <f t="shared" si="4"/>
        <v>0</v>
      </c>
      <c r="T29" s="2">
        <f t="shared" si="5"/>
        <v>0</v>
      </c>
      <c r="U29" s="2">
        <f t="shared" si="6"/>
        <v>0</v>
      </c>
      <c r="V29" s="2">
        <f t="shared" si="7"/>
        <v>0</v>
      </c>
      <c r="W29" s="34">
        <f t="shared" si="8"/>
        <v>26</v>
      </c>
      <c r="X29" s="7" t="s">
        <v>580</v>
      </c>
    </row>
    <row r="30" spans="1:24">
      <c r="A30" s="13" t="s">
        <v>397</v>
      </c>
      <c r="B30" s="13" t="s">
        <v>10</v>
      </c>
      <c r="C30" s="13" t="s">
        <v>1</v>
      </c>
      <c r="D30" s="34"/>
      <c r="E30" s="37"/>
      <c r="F30" s="2">
        <v>26</v>
      </c>
      <c r="G30" s="36"/>
      <c r="H30" s="36"/>
      <c r="I30" s="36"/>
      <c r="J30" s="37"/>
      <c r="K30" s="34"/>
      <c r="L30" s="34">
        <f t="shared" si="0"/>
        <v>26</v>
      </c>
      <c r="M30" s="2">
        <f t="shared" si="1"/>
        <v>1</v>
      </c>
      <c r="N30" s="2"/>
      <c r="O30" s="2"/>
      <c r="P30" s="2"/>
      <c r="Q30" s="2">
        <f t="shared" si="2"/>
        <v>0</v>
      </c>
      <c r="R30" s="2">
        <f t="shared" si="3"/>
        <v>0</v>
      </c>
      <c r="S30" s="2">
        <f t="shared" si="4"/>
        <v>0</v>
      </c>
      <c r="T30" s="2">
        <f t="shared" si="5"/>
        <v>0</v>
      </c>
      <c r="U30" s="2">
        <f t="shared" si="6"/>
        <v>0</v>
      </c>
      <c r="V30" s="2">
        <f t="shared" si="7"/>
        <v>0</v>
      </c>
      <c r="W30" s="34">
        <f t="shared" si="8"/>
        <v>26</v>
      </c>
      <c r="X30" s="7" t="s">
        <v>580</v>
      </c>
    </row>
    <row r="31" spans="1:24">
      <c r="A31" s="2" t="s">
        <v>168</v>
      </c>
      <c r="B31" s="2" t="s">
        <v>59</v>
      </c>
      <c r="C31" s="2" t="s">
        <v>67</v>
      </c>
      <c r="D31" s="34">
        <v>19</v>
      </c>
      <c r="E31" s="37"/>
      <c r="F31" s="2"/>
      <c r="G31" s="36"/>
      <c r="H31" s="36"/>
      <c r="I31" s="36"/>
      <c r="J31" s="37"/>
      <c r="K31" s="34"/>
      <c r="L31" s="34">
        <f t="shared" si="0"/>
        <v>19</v>
      </c>
      <c r="M31" s="2">
        <f t="shared" si="1"/>
        <v>1</v>
      </c>
      <c r="N31" s="2"/>
      <c r="O31" s="2"/>
      <c r="P31" s="2"/>
      <c r="Q31" s="2">
        <f t="shared" si="2"/>
        <v>0</v>
      </c>
      <c r="R31" s="2">
        <f t="shared" si="3"/>
        <v>0</v>
      </c>
      <c r="S31" s="2">
        <f t="shared" si="4"/>
        <v>0</v>
      </c>
      <c r="T31" s="2">
        <f t="shared" si="5"/>
        <v>0</v>
      </c>
      <c r="U31" s="2">
        <f t="shared" si="6"/>
        <v>0</v>
      </c>
      <c r="V31" s="2">
        <f t="shared" si="7"/>
        <v>0</v>
      </c>
      <c r="W31" s="34">
        <f t="shared" si="8"/>
        <v>19</v>
      </c>
      <c r="X31" s="7" t="s">
        <v>580</v>
      </c>
    </row>
    <row r="32" spans="1:24">
      <c r="A32" s="2" t="s">
        <v>94</v>
      </c>
      <c r="B32" s="2" t="s">
        <v>88</v>
      </c>
      <c r="C32" s="2" t="s">
        <v>16</v>
      </c>
      <c r="D32" s="34">
        <v>18</v>
      </c>
      <c r="E32" s="37"/>
      <c r="F32" s="2"/>
      <c r="G32" s="36"/>
      <c r="H32" s="36"/>
      <c r="I32" s="36"/>
      <c r="J32" s="37"/>
      <c r="K32" s="34"/>
      <c r="L32" s="34">
        <f t="shared" si="0"/>
        <v>18</v>
      </c>
      <c r="M32" s="2">
        <f t="shared" si="1"/>
        <v>1</v>
      </c>
      <c r="N32" s="2"/>
      <c r="O32" s="2"/>
      <c r="P32" s="2"/>
      <c r="Q32" s="2">
        <f t="shared" si="2"/>
        <v>0</v>
      </c>
      <c r="R32" s="2">
        <f t="shared" si="3"/>
        <v>0</v>
      </c>
      <c r="S32" s="2">
        <f t="shared" si="4"/>
        <v>0</v>
      </c>
      <c r="T32" s="2">
        <f t="shared" si="5"/>
        <v>0</v>
      </c>
      <c r="U32" s="2">
        <f t="shared" si="6"/>
        <v>0</v>
      </c>
      <c r="V32" s="2">
        <f t="shared" si="7"/>
        <v>0</v>
      </c>
      <c r="W32" s="34">
        <f t="shared" si="8"/>
        <v>18</v>
      </c>
      <c r="X32" s="7" t="s">
        <v>580</v>
      </c>
    </row>
    <row r="33" spans="1:24">
      <c r="A33" s="13" t="s">
        <v>394</v>
      </c>
      <c r="B33" s="13" t="s">
        <v>24</v>
      </c>
      <c r="C33" s="13"/>
      <c r="D33" s="34">
        <v>18</v>
      </c>
      <c r="E33" s="37"/>
      <c r="F33" s="2"/>
      <c r="G33" s="36"/>
      <c r="H33" s="36"/>
      <c r="I33" s="36"/>
      <c r="J33" s="37"/>
      <c r="K33" s="34"/>
      <c r="L33" s="34">
        <f t="shared" si="0"/>
        <v>18</v>
      </c>
      <c r="M33" s="2">
        <f t="shared" si="1"/>
        <v>1</v>
      </c>
      <c r="N33" s="2"/>
      <c r="O33" s="2"/>
      <c r="P33" s="2"/>
      <c r="Q33" s="2">
        <f t="shared" si="2"/>
        <v>0</v>
      </c>
      <c r="R33" s="2">
        <f t="shared" si="3"/>
        <v>0</v>
      </c>
      <c r="S33" s="2">
        <f t="shared" si="4"/>
        <v>0</v>
      </c>
      <c r="T33" s="2">
        <f t="shared" si="5"/>
        <v>0</v>
      </c>
      <c r="U33" s="2">
        <f t="shared" si="6"/>
        <v>0</v>
      </c>
      <c r="V33" s="2">
        <f t="shared" si="7"/>
        <v>0</v>
      </c>
      <c r="W33" s="34">
        <f t="shared" si="8"/>
        <v>18</v>
      </c>
      <c r="X33" s="7" t="s">
        <v>580</v>
      </c>
    </row>
    <row r="34" spans="1:24">
      <c r="A34" s="13" t="s">
        <v>405</v>
      </c>
      <c r="B34" s="13" t="s">
        <v>15</v>
      </c>
      <c r="C34" s="13" t="s">
        <v>89</v>
      </c>
      <c r="D34" s="34">
        <v>15</v>
      </c>
      <c r="E34" s="37"/>
      <c r="F34" s="2"/>
      <c r="G34" s="36"/>
      <c r="H34" s="36"/>
      <c r="I34" s="36"/>
      <c r="J34" s="37"/>
      <c r="K34" s="34"/>
      <c r="L34" s="34">
        <f t="shared" si="0"/>
        <v>15</v>
      </c>
      <c r="M34" s="2">
        <f t="shared" si="1"/>
        <v>1</v>
      </c>
      <c r="N34" s="2"/>
      <c r="O34" s="2"/>
      <c r="P34" s="2"/>
      <c r="Q34" s="2">
        <f t="shared" si="2"/>
        <v>0</v>
      </c>
      <c r="R34" s="2">
        <f t="shared" si="3"/>
        <v>0</v>
      </c>
      <c r="S34" s="2">
        <f t="shared" si="4"/>
        <v>0</v>
      </c>
      <c r="T34" s="2">
        <f t="shared" si="5"/>
        <v>0</v>
      </c>
      <c r="U34" s="2">
        <f t="shared" si="6"/>
        <v>0</v>
      </c>
      <c r="V34" s="2">
        <f t="shared" si="7"/>
        <v>0</v>
      </c>
      <c r="W34" s="34">
        <f t="shared" si="8"/>
        <v>15</v>
      </c>
      <c r="X34" s="7" t="s">
        <v>580</v>
      </c>
    </row>
    <row r="35" spans="1:24">
      <c r="A35" s="2" t="s">
        <v>432</v>
      </c>
      <c r="B35" s="2" t="s">
        <v>30</v>
      </c>
      <c r="C35" s="2" t="s">
        <v>77</v>
      </c>
      <c r="D35" s="34"/>
      <c r="E35" s="37"/>
      <c r="F35" s="2"/>
      <c r="G35" s="36"/>
      <c r="H35" s="36"/>
      <c r="I35" s="36"/>
      <c r="J35" s="37"/>
      <c r="K35" s="34"/>
      <c r="L35" s="34">
        <f t="shared" si="0"/>
        <v>0</v>
      </c>
      <c r="M35" s="2">
        <f t="shared" si="1"/>
        <v>0</v>
      </c>
      <c r="N35" s="2"/>
      <c r="O35" s="2"/>
      <c r="P35" s="2"/>
      <c r="Q35" s="2">
        <f t="shared" si="2"/>
        <v>0</v>
      </c>
      <c r="R35" s="2">
        <f t="shared" si="3"/>
        <v>0</v>
      </c>
      <c r="S35" s="2">
        <f t="shared" si="4"/>
        <v>0</v>
      </c>
      <c r="T35" s="2">
        <f t="shared" si="5"/>
        <v>0</v>
      </c>
      <c r="U35" s="2">
        <f t="shared" si="6"/>
        <v>0</v>
      </c>
      <c r="V35" s="2">
        <f t="shared" si="7"/>
        <v>0</v>
      </c>
      <c r="W35" s="34">
        <f t="shared" si="8"/>
        <v>0</v>
      </c>
      <c r="X35" s="7" t="s">
        <v>582</v>
      </c>
    </row>
    <row r="36" spans="1:24">
      <c r="A36" s="13" t="s">
        <v>406</v>
      </c>
      <c r="B36" s="13" t="s">
        <v>50</v>
      </c>
      <c r="C36" s="13" t="s">
        <v>47</v>
      </c>
      <c r="D36" s="34"/>
      <c r="E36" s="37"/>
      <c r="F36" s="2"/>
      <c r="G36" s="36"/>
      <c r="H36" s="36"/>
      <c r="I36" s="36"/>
      <c r="J36" s="37"/>
      <c r="K36" s="34"/>
      <c r="L36" s="34">
        <f t="shared" si="0"/>
        <v>0</v>
      </c>
      <c r="M36" s="2">
        <f t="shared" si="1"/>
        <v>0</v>
      </c>
      <c r="N36" s="2"/>
      <c r="O36" s="2"/>
      <c r="P36" s="2"/>
      <c r="Q36" s="2">
        <f t="shared" si="2"/>
        <v>0</v>
      </c>
      <c r="R36" s="2">
        <f t="shared" si="3"/>
        <v>0</v>
      </c>
      <c r="S36" s="2">
        <f t="shared" si="4"/>
        <v>0</v>
      </c>
      <c r="T36" s="2">
        <f t="shared" si="5"/>
        <v>0</v>
      </c>
      <c r="U36" s="2">
        <f t="shared" si="6"/>
        <v>0</v>
      </c>
      <c r="V36" s="2">
        <f t="shared" si="7"/>
        <v>0</v>
      </c>
      <c r="W36" s="34">
        <f t="shared" si="8"/>
        <v>0</v>
      </c>
      <c r="X36" s="7" t="s">
        <v>582</v>
      </c>
    </row>
    <row r="37" spans="1:24">
      <c r="A37" s="10" t="s">
        <v>174</v>
      </c>
      <c r="B37" s="2"/>
      <c r="C37" s="2"/>
      <c r="D37" s="34"/>
      <c r="E37" s="37"/>
      <c r="F37" s="2"/>
      <c r="G37" s="36"/>
      <c r="H37" s="36"/>
      <c r="I37" s="36"/>
      <c r="J37" s="37"/>
      <c r="K37" s="34"/>
      <c r="L37" s="34">
        <f t="shared" si="0"/>
        <v>0</v>
      </c>
      <c r="M37" s="2">
        <f t="shared" si="1"/>
        <v>0</v>
      </c>
      <c r="N37" s="2"/>
      <c r="O37" s="2"/>
      <c r="P37" s="2"/>
      <c r="Q37" s="2">
        <f t="shared" si="2"/>
        <v>0</v>
      </c>
      <c r="R37" s="2">
        <f t="shared" si="3"/>
        <v>0</v>
      </c>
      <c r="S37" s="2">
        <f t="shared" si="4"/>
        <v>0</v>
      </c>
      <c r="T37" s="2">
        <f t="shared" si="5"/>
        <v>0</v>
      </c>
      <c r="U37" s="2">
        <f t="shared" si="6"/>
        <v>0</v>
      </c>
      <c r="V37" s="2">
        <f t="shared" si="7"/>
        <v>0</v>
      </c>
      <c r="W37" s="34">
        <f t="shared" si="8"/>
        <v>0</v>
      </c>
      <c r="X37" s="7" t="s">
        <v>582</v>
      </c>
    </row>
    <row r="38" spans="1:24">
      <c r="A38" s="2" t="s">
        <v>424</v>
      </c>
      <c r="B38" s="2" t="s">
        <v>79</v>
      </c>
      <c r="C38" s="2" t="s">
        <v>19</v>
      </c>
      <c r="D38" s="34"/>
      <c r="E38" s="37"/>
      <c r="F38" s="2"/>
      <c r="G38" s="36"/>
      <c r="H38" s="36"/>
      <c r="I38" s="36"/>
      <c r="J38" s="37"/>
      <c r="K38" s="34"/>
      <c r="L38" s="34">
        <f t="shared" si="0"/>
        <v>0</v>
      </c>
      <c r="M38" s="2">
        <f t="shared" si="1"/>
        <v>0</v>
      </c>
      <c r="N38" s="2"/>
      <c r="O38" s="2"/>
      <c r="P38" s="2"/>
      <c r="Q38" s="2">
        <f t="shared" si="2"/>
        <v>0</v>
      </c>
      <c r="R38" s="2">
        <f t="shared" si="3"/>
        <v>0</v>
      </c>
      <c r="S38" s="2">
        <f t="shared" si="4"/>
        <v>0</v>
      </c>
      <c r="T38" s="2">
        <f t="shared" si="5"/>
        <v>0</v>
      </c>
      <c r="U38" s="2">
        <f t="shared" si="6"/>
        <v>0</v>
      </c>
      <c r="V38" s="2">
        <f t="shared" si="7"/>
        <v>0</v>
      </c>
      <c r="W38" s="34">
        <f t="shared" si="8"/>
        <v>0</v>
      </c>
      <c r="X38" s="7" t="s">
        <v>582</v>
      </c>
    </row>
    <row r="39" spans="1:24">
      <c r="A39" s="2" t="s">
        <v>415</v>
      </c>
      <c r="B39" s="2" t="s">
        <v>30</v>
      </c>
      <c r="C39" s="2" t="s">
        <v>19</v>
      </c>
      <c r="D39" s="34"/>
      <c r="E39" s="37"/>
      <c r="F39" s="2"/>
      <c r="G39" s="36"/>
      <c r="H39" s="36"/>
      <c r="I39" s="36"/>
      <c r="J39" s="37"/>
      <c r="K39" s="34"/>
      <c r="L39" s="34">
        <f t="shared" si="0"/>
        <v>0</v>
      </c>
      <c r="M39" s="2">
        <f t="shared" si="1"/>
        <v>0</v>
      </c>
      <c r="N39" s="2"/>
      <c r="O39" s="2"/>
      <c r="P39" s="2"/>
      <c r="Q39" s="2">
        <f t="shared" si="2"/>
        <v>0</v>
      </c>
      <c r="R39" s="2">
        <f t="shared" si="3"/>
        <v>0</v>
      </c>
      <c r="S39" s="2">
        <f t="shared" si="4"/>
        <v>0</v>
      </c>
      <c r="T39" s="2">
        <f t="shared" si="5"/>
        <v>0</v>
      </c>
      <c r="U39" s="2">
        <f t="shared" si="6"/>
        <v>0</v>
      </c>
      <c r="V39" s="2">
        <f t="shared" si="7"/>
        <v>0</v>
      </c>
      <c r="W39" s="34">
        <f t="shared" si="8"/>
        <v>0</v>
      </c>
      <c r="X39" s="7" t="s">
        <v>582</v>
      </c>
    </row>
    <row r="40" spans="1:24">
      <c r="A40" s="13" t="s">
        <v>395</v>
      </c>
      <c r="B40" s="13" t="s">
        <v>66</v>
      </c>
      <c r="C40" s="13" t="s">
        <v>295</v>
      </c>
      <c r="D40" s="34"/>
      <c r="E40" s="37"/>
      <c r="F40" s="2"/>
      <c r="G40" s="36"/>
      <c r="H40" s="36"/>
      <c r="I40" s="36"/>
      <c r="J40" s="37"/>
      <c r="K40" s="34"/>
      <c r="L40" s="34">
        <f t="shared" si="0"/>
        <v>0</v>
      </c>
      <c r="M40" s="2">
        <f t="shared" si="1"/>
        <v>0</v>
      </c>
      <c r="N40" s="2"/>
      <c r="O40" s="2"/>
      <c r="P40" s="2"/>
      <c r="Q40" s="2">
        <f t="shared" si="2"/>
        <v>0</v>
      </c>
      <c r="R40" s="2">
        <f t="shared" si="3"/>
        <v>0</v>
      </c>
      <c r="S40" s="2">
        <f t="shared" si="4"/>
        <v>0</v>
      </c>
      <c r="T40" s="2">
        <f t="shared" si="5"/>
        <v>0</v>
      </c>
      <c r="U40" s="2">
        <f t="shared" si="6"/>
        <v>0</v>
      </c>
      <c r="V40" s="2">
        <f t="shared" si="7"/>
        <v>0</v>
      </c>
      <c r="W40" s="34">
        <f t="shared" si="8"/>
        <v>0</v>
      </c>
      <c r="X40" s="7" t="s">
        <v>582</v>
      </c>
    </row>
    <row r="41" spans="1:24">
      <c r="A41" s="13" t="s">
        <v>410</v>
      </c>
      <c r="B41" s="13" t="s">
        <v>26</v>
      </c>
      <c r="C41" s="13" t="s">
        <v>16</v>
      </c>
      <c r="D41" s="34"/>
      <c r="E41" s="37"/>
      <c r="F41" s="2"/>
      <c r="G41" s="36"/>
      <c r="H41" s="36"/>
      <c r="I41" s="36"/>
      <c r="J41" s="37"/>
      <c r="K41" s="34"/>
      <c r="L41" s="34">
        <f t="shared" si="0"/>
        <v>0</v>
      </c>
      <c r="M41" s="2">
        <f t="shared" si="1"/>
        <v>0</v>
      </c>
      <c r="N41" s="2"/>
      <c r="O41" s="2"/>
      <c r="P41" s="2"/>
      <c r="Q41" s="2">
        <f t="shared" si="2"/>
        <v>0</v>
      </c>
      <c r="R41" s="2">
        <f t="shared" si="3"/>
        <v>0</v>
      </c>
      <c r="S41" s="2">
        <f t="shared" si="4"/>
        <v>0</v>
      </c>
      <c r="T41" s="2">
        <f t="shared" si="5"/>
        <v>0</v>
      </c>
      <c r="U41" s="2">
        <f t="shared" si="6"/>
        <v>0</v>
      </c>
      <c r="V41" s="2">
        <f t="shared" si="7"/>
        <v>0</v>
      </c>
      <c r="W41" s="34">
        <f t="shared" si="8"/>
        <v>0</v>
      </c>
      <c r="X41" s="7" t="s">
        <v>582</v>
      </c>
    </row>
    <row r="42" spans="1:24">
      <c r="A42" s="13" t="s">
        <v>399</v>
      </c>
      <c r="B42" s="13" t="s">
        <v>400</v>
      </c>
      <c r="C42" s="13" t="s">
        <v>58</v>
      </c>
      <c r="D42" s="34"/>
      <c r="E42" s="37"/>
      <c r="F42" s="2"/>
      <c r="G42" s="36"/>
      <c r="H42" s="36"/>
      <c r="I42" s="36"/>
      <c r="J42" s="37"/>
      <c r="K42" s="34"/>
      <c r="L42" s="34">
        <f t="shared" si="0"/>
        <v>0</v>
      </c>
      <c r="M42" s="2">
        <f t="shared" si="1"/>
        <v>0</v>
      </c>
      <c r="N42" s="2"/>
      <c r="O42" s="2"/>
      <c r="P42" s="2"/>
      <c r="Q42" s="2">
        <f t="shared" si="2"/>
        <v>0</v>
      </c>
      <c r="R42" s="2">
        <f t="shared" si="3"/>
        <v>0</v>
      </c>
      <c r="S42" s="2">
        <f t="shared" si="4"/>
        <v>0</v>
      </c>
      <c r="T42" s="2">
        <f t="shared" si="5"/>
        <v>0</v>
      </c>
      <c r="U42" s="2">
        <f t="shared" si="6"/>
        <v>0</v>
      </c>
      <c r="V42" s="2">
        <f t="shared" si="7"/>
        <v>0</v>
      </c>
      <c r="W42" s="34">
        <f t="shared" si="8"/>
        <v>0</v>
      </c>
      <c r="X42" s="7" t="s">
        <v>582</v>
      </c>
    </row>
    <row r="43" spans="1:24">
      <c r="A43" s="2" t="s">
        <v>423</v>
      </c>
      <c r="B43" s="2" t="s">
        <v>55</v>
      </c>
      <c r="C43" s="2" t="s">
        <v>16</v>
      </c>
      <c r="D43" s="34"/>
      <c r="E43" s="37"/>
      <c r="F43" s="2"/>
      <c r="G43" s="36"/>
      <c r="H43" s="36"/>
      <c r="I43" s="36"/>
      <c r="J43" s="37"/>
      <c r="K43" s="34"/>
      <c r="L43" s="34">
        <f t="shared" si="0"/>
        <v>0</v>
      </c>
      <c r="M43" s="2">
        <f t="shared" si="1"/>
        <v>0</v>
      </c>
      <c r="N43" s="2"/>
      <c r="O43" s="2"/>
      <c r="P43" s="2"/>
      <c r="Q43" s="2">
        <f t="shared" si="2"/>
        <v>0</v>
      </c>
      <c r="R43" s="2">
        <f t="shared" si="3"/>
        <v>0</v>
      </c>
      <c r="S43" s="2">
        <f t="shared" si="4"/>
        <v>0</v>
      </c>
      <c r="T43" s="2">
        <f t="shared" si="5"/>
        <v>0</v>
      </c>
      <c r="U43" s="2">
        <f t="shared" si="6"/>
        <v>0</v>
      </c>
      <c r="V43" s="2">
        <f t="shared" si="7"/>
        <v>0</v>
      </c>
      <c r="W43" s="34">
        <f t="shared" si="8"/>
        <v>0</v>
      </c>
      <c r="X43" s="7" t="s">
        <v>582</v>
      </c>
    </row>
    <row r="44" spans="1:24">
      <c r="A44" s="2" t="s">
        <v>413</v>
      </c>
      <c r="B44" s="2" t="s">
        <v>57</v>
      </c>
      <c r="C44" s="2" t="s">
        <v>414</v>
      </c>
      <c r="D44" s="34"/>
      <c r="E44" s="37"/>
      <c r="F44" s="2"/>
      <c r="G44" s="36"/>
      <c r="H44" s="36"/>
      <c r="I44" s="36"/>
      <c r="J44" s="37"/>
      <c r="K44" s="34"/>
      <c r="L44" s="34">
        <f t="shared" si="0"/>
        <v>0</v>
      </c>
      <c r="M44" s="2">
        <f t="shared" si="1"/>
        <v>0</v>
      </c>
      <c r="N44" s="2"/>
      <c r="O44" s="2"/>
      <c r="P44" s="2"/>
      <c r="Q44" s="2">
        <f t="shared" si="2"/>
        <v>0</v>
      </c>
      <c r="R44" s="2">
        <f t="shared" si="3"/>
        <v>0</v>
      </c>
      <c r="S44" s="2">
        <f t="shared" si="4"/>
        <v>0</v>
      </c>
      <c r="T44" s="2">
        <f t="shared" si="5"/>
        <v>0</v>
      </c>
      <c r="U44" s="2">
        <f t="shared" si="6"/>
        <v>0</v>
      </c>
      <c r="V44" s="2">
        <f t="shared" si="7"/>
        <v>0</v>
      </c>
      <c r="W44" s="34">
        <f t="shared" si="8"/>
        <v>0</v>
      </c>
      <c r="X44" s="7" t="s">
        <v>582</v>
      </c>
    </row>
    <row r="45" spans="1:24">
      <c r="A45" s="2" t="s">
        <v>417</v>
      </c>
      <c r="B45" s="2" t="s">
        <v>97</v>
      </c>
      <c r="C45" s="2" t="s">
        <v>69</v>
      </c>
      <c r="D45" s="34"/>
      <c r="E45" s="37"/>
      <c r="F45" s="2"/>
      <c r="G45" s="36"/>
      <c r="H45" s="36"/>
      <c r="I45" s="36"/>
      <c r="J45" s="37"/>
      <c r="K45" s="34"/>
      <c r="L45" s="34">
        <f t="shared" si="0"/>
        <v>0</v>
      </c>
      <c r="M45" s="2">
        <f t="shared" si="1"/>
        <v>0</v>
      </c>
      <c r="N45" s="2"/>
      <c r="O45" s="2"/>
      <c r="P45" s="2"/>
      <c r="Q45" s="2">
        <f t="shared" si="2"/>
        <v>0</v>
      </c>
      <c r="R45" s="2">
        <f t="shared" si="3"/>
        <v>0</v>
      </c>
      <c r="S45" s="2">
        <f t="shared" si="4"/>
        <v>0</v>
      </c>
      <c r="T45" s="2">
        <f t="shared" si="5"/>
        <v>0</v>
      </c>
      <c r="U45" s="2">
        <f t="shared" si="6"/>
        <v>0</v>
      </c>
      <c r="V45" s="2">
        <f t="shared" si="7"/>
        <v>0</v>
      </c>
      <c r="W45" s="34">
        <f t="shared" si="8"/>
        <v>0</v>
      </c>
      <c r="X45" s="7" t="s">
        <v>582</v>
      </c>
    </row>
    <row r="46" spans="1:24">
      <c r="A46" s="3" t="s">
        <v>430</v>
      </c>
      <c r="B46" s="3" t="s">
        <v>90</v>
      </c>
      <c r="C46" s="3" t="s">
        <v>1</v>
      </c>
      <c r="D46" s="34"/>
      <c r="E46" s="37"/>
      <c r="F46" s="2"/>
      <c r="G46" s="36"/>
      <c r="H46" s="36"/>
      <c r="I46" s="36"/>
      <c r="J46" s="37"/>
      <c r="K46" s="34"/>
      <c r="L46" s="34">
        <f t="shared" si="0"/>
        <v>0</v>
      </c>
      <c r="M46" s="2">
        <f t="shared" si="1"/>
        <v>0</v>
      </c>
      <c r="N46" s="2"/>
      <c r="O46" s="2"/>
      <c r="P46" s="2"/>
      <c r="Q46" s="2">
        <f t="shared" si="2"/>
        <v>0</v>
      </c>
      <c r="R46" s="2">
        <f t="shared" si="3"/>
        <v>0</v>
      </c>
      <c r="S46" s="2">
        <f t="shared" si="4"/>
        <v>0</v>
      </c>
      <c r="T46" s="2">
        <f t="shared" si="5"/>
        <v>0</v>
      </c>
      <c r="U46" s="2">
        <f t="shared" si="6"/>
        <v>0</v>
      </c>
      <c r="V46" s="2">
        <f t="shared" si="7"/>
        <v>0</v>
      </c>
      <c r="W46" s="34">
        <f t="shared" si="8"/>
        <v>0</v>
      </c>
      <c r="X46" s="7" t="s">
        <v>582</v>
      </c>
    </row>
    <row r="47" spans="1:24">
      <c r="D47" s="34"/>
      <c r="E47" s="37"/>
      <c r="F47" s="2"/>
      <c r="G47" s="36"/>
      <c r="H47" s="36"/>
      <c r="I47" s="36"/>
      <c r="J47" s="37"/>
      <c r="K47" s="34"/>
      <c r="L47" s="34"/>
      <c r="M47" s="2"/>
      <c r="N47" s="2"/>
      <c r="O47" s="2"/>
      <c r="P47" s="2"/>
      <c r="Q47" s="2"/>
      <c r="R47" s="2"/>
      <c r="S47" s="2"/>
      <c r="T47" s="2"/>
      <c r="U47" s="2"/>
      <c r="V47" s="2"/>
      <c r="W47" s="34"/>
    </row>
    <row r="48" spans="1:24">
      <c r="A48" s="5" t="s">
        <v>514</v>
      </c>
      <c r="B48" s="1"/>
      <c r="C48" s="1"/>
      <c r="D48" s="34"/>
      <c r="E48" s="37"/>
      <c r="F48" s="2"/>
      <c r="G48" s="36"/>
      <c r="H48" s="36"/>
      <c r="I48" s="36"/>
      <c r="J48" s="37"/>
      <c r="K48" s="34">
        <v>77</v>
      </c>
      <c r="L48" s="34">
        <f t="shared" ref="L48:L49" si="9">SUM(D48:F48,J48:K48)</f>
        <v>77</v>
      </c>
      <c r="M48" s="2">
        <f t="shared" ref="M48:M49" si="10">COUNT(D48:F48,J48:K48)</f>
        <v>1</v>
      </c>
      <c r="N48" s="2"/>
      <c r="O48" s="2"/>
      <c r="P48" s="2"/>
      <c r="Q48" s="2">
        <f t="shared" ref="Q48:Q49" si="11">IF(D48&gt;=46,1,0)</f>
        <v>0</v>
      </c>
      <c r="R48" s="2">
        <f t="shared" ref="R48:R49" si="12">IF(E48&gt;45,1,0)</f>
        <v>0</v>
      </c>
      <c r="S48" s="2">
        <f t="shared" ref="S48:S49" si="13">IF(F48&gt;=35,1,0)</f>
        <v>0</v>
      </c>
      <c r="T48" s="2">
        <f t="shared" ref="T48:T49" si="14">IF(J48&gt;=50,1,0)</f>
        <v>0</v>
      </c>
      <c r="U48" s="2">
        <f t="shared" ref="U48:U49" si="15">IF(K48&gt;=50,1,0)</f>
        <v>1</v>
      </c>
      <c r="V48" s="2">
        <f t="shared" ref="V48:V49" si="16">SUM(Q48:U48)</f>
        <v>1</v>
      </c>
      <c r="W48" s="34">
        <f t="shared" ref="W48:W49" si="17">L48</f>
        <v>77</v>
      </c>
      <c r="X48" s="50" t="s">
        <v>579</v>
      </c>
    </row>
    <row r="49" spans="1:24">
      <c r="A49" s="19" t="s">
        <v>533</v>
      </c>
      <c r="B49" s="20"/>
      <c r="C49" s="20"/>
      <c r="D49" s="34">
        <v>23</v>
      </c>
      <c r="E49" s="37">
        <v>23</v>
      </c>
      <c r="F49" s="2"/>
      <c r="G49" s="36"/>
      <c r="H49" s="36"/>
      <c r="I49" s="36"/>
      <c r="J49" s="37"/>
      <c r="K49" s="34">
        <v>27</v>
      </c>
      <c r="L49" s="34">
        <f t="shared" si="9"/>
        <v>73</v>
      </c>
      <c r="M49" s="2">
        <f t="shared" si="10"/>
        <v>3</v>
      </c>
      <c r="N49" s="2"/>
      <c r="O49" s="2"/>
      <c r="P49" s="2"/>
      <c r="Q49" s="2">
        <f t="shared" si="11"/>
        <v>0</v>
      </c>
      <c r="R49" s="2">
        <f t="shared" si="12"/>
        <v>0</v>
      </c>
      <c r="S49" s="2">
        <f t="shared" si="13"/>
        <v>0</v>
      </c>
      <c r="T49" s="2">
        <f t="shared" si="14"/>
        <v>0</v>
      </c>
      <c r="U49" s="2">
        <f t="shared" si="15"/>
        <v>0</v>
      </c>
      <c r="V49" s="2">
        <f t="shared" si="16"/>
        <v>0</v>
      </c>
      <c r="W49" s="34">
        <f t="shared" si="17"/>
        <v>73</v>
      </c>
      <c r="X49" s="47" t="s">
        <v>574</v>
      </c>
    </row>
    <row r="50" spans="1:24">
      <c r="A50" s="5" t="s">
        <v>567</v>
      </c>
      <c r="B50" s="1"/>
      <c r="C50" s="1"/>
      <c r="D50" s="34"/>
      <c r="E50" s="37"/>
      <c r="F50" s="2"/>
      <c r="G50" s="36"/>
      <c r="H50" s="36"/>
      <c r="I50" s="36"/>
      <c r="J50" s="37"/>
      <c r="K50" s="34"/>
      <c r="L50" s="34">
        <f t="shared" ref="L50" si="18">SUM(D50:F50,J50:K50)</f>
        <v>0</v>
      </c>
      <c r="M50" s="2">
        <f t="shared" ref="M50" si="19">COUNT(D50:F50,J50:K50)</f>
        <v>0</v>
      </c>
      <c r="N50" s="2"/>
      <c r="O50" s="2"/>
      <c r="P50" s="2"/>
      <c r="Q50" s="2">
        <f>IF(D50&gt;=46,1,0)</f>
        <v>0</v>
      </c>
      <c r="R50" s="2">
        <f>IF(E50&gt;45,1,0)</f>
        <v>0</v>
      </c>
      <c r="S50" s="2">
        <f>IF(F50&gt;=35,1,0)</f>
        <v>0</v>
      </c>
      <c r="T50" s="2">
        <f t="shared" ref="T50" si="20">IF(J50&gt;=50,1,0)</f>
        <v>0</v>
      </c>
      <c r="U50" s="2">
        <f t="shared" ref="U50" si="21">IF(K50&gt;=50,1,0)</f>
        <v>0</v>
      </c>
      <c r="V50" s="2">
        <f t="shared" ref="V50" si="22">SUM(Q50:U50)</f>
        <v>0</v>
      </c>
      <c r="W50" s="34">
        <f t="shared" ref="W50" si="23">L50</f>
        <v>0</v>
      </c>
      <c r="X50" s="50" t="s">
        <v>579</v>
      </c>
    </row>
    <row r="51" spans="1:24">
      <c r="A51" s="5" t="s">
        <v>513</v>
      </c>
      <c r="B51" s="1"/>
      <c r="C51" s="1"/>
      <c r="D51" s="34"/>
      <c r="E51" s="37"/>
      <c r="F51" s="2"/>
      <c r="G51" s="36"/>
      <c r="H51" s="36"/>
      <c r="I51" s="36"/>
      <c r="J51" s="37"/>
      <c r="K51" s="34"/>
      <c r="L51" s="34">
        <f>SUM(D51:F51,J51:K51)</f>
        <v>0</v>
      </c>
      <c r="M51" s="2">
        <f>COUNT(D51:F51,J51:K51)</f>
        <v>0</v>
      </c>
      <c r="N51" s="2"/>
      <c r="O51" s="2"/>
      <c r="P51" s="2"/>
      <c r="Q51" s="2">
        <f>IF(D51&gt;=46,1,0)</f>
        <v>0</v>
      </c>
      <c r="R51" s="2">
        <f>IF(E51&gt;45,1,0)</f>
        <v>0</v>
      </c>
      <c r="S51" s="2">
        <f>IF(F51&gt;=35,1,0)</f>
        <v>0</v>
      </c>
      <c r="T51" s="2">
        <f>IF(J51&gt;=50,1,0)</f>
        <v>0</v>
      </c>
      <c r="U51" s="2">
        <f>IF(K51&gt;=50,1,0)</f>
        <v>0</v>
      </c>
      <c r="V51" s="2">
        <f>SUM(Q51:U51)</f>
        <v>0</v>
      </c>
      <c r="W51" s="34">
        <f>L51</f>
        <v>0</v>
      </c>
      <c r="X51" s="7" t="s">
        <v>578</v>
      </c>
    </row>
    <row r="53" spans="1:24">
      <c r="Q53" s="7" t="s">
        <v>575</v>
      </c>
      <c r="R53" s="7" t="s">
        <v>571</v>
      </c>
      <c r="S53" s="7" t="s">
        <v>569</v>
      </c>
      <c r="T53" s="7" t="s">
        <v>572</v>
      </c>
      <c r="U53" s="7" t="s">
        <v>572</v>
      </c>
    </row>
  </sheetData>
  <sortState ref="A2:AB7">
    <sortCondition descending="1" ref="V2:V7"/>
    <sortCondition descending="1" ref="W2:W7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>
      <pane ySplit="1" topLeftCell="A2" activePane="bottomLeft" state="frozen"/>
      <selection pane="bottomLeft" activeCell="H22" sqref="H22"/>
    </sheetView>
  </sheetViews>
  <sheetFormatPr defaultRowHeight="14.4"/>
  <cols>
    <col min="1" max="1" width="12.88671875" style="7" customWidth="1"/>
    <col min="2" max="2" width="13.109375" style="7" customWidth="1"/>
    <col min="3" max="3" width="7.109375" style="7" customWidth="1"/>
    <col min="4" max="5" width="4.33203125" style="7" customWidth="1"/>
    <col min="6" max="7" width="4.44140625" style="7" customWidth="1"/>
    <col min="8" max="8" width="5.44140625" style="7" customWidth="1"/>
    <col min="9" max="10" width="3.88671875" style="7" customWidth="1"/>
    <col min="11" max="11" width="6.33203125" style="7" customWidth="1"/>
    <col min="12" max="12" width="5.44140625" style="7" customWidth="1"/>
    <col min="13" max="13" width="4.33203125" style="7" customWidth="1"/>
    <col min="14" max="14" width="6.88671875" style="7" customWidth="1"/>
    <col min="15" max="15" width="5.44140625" style="7" customWidth="1"/>
    <col min="16" max="16" width="1.6640625" style="7" customWidth="1"/>
    <col min="17" max="23" width="5.44140625" style="7" customWidth="1"/>
    <col min="24" max="25" width="8.88671875" style="7"/>
    <col min="26" max="26" width="25.33203125" style="7" customWidth="1"/>
    <col min="27" max="16384" width="8.88671875" style="7"/>
  </cols>
  <sheetData>
    <row r="1" spans="1:26" ht="40.200000000000003">
      <c r="A1" s="6" t="s">
        <v>2</v>
      </c>
      <c r="B1" s="6" t="s">
        <v>3</v>
      </c>
      <c r="C1" s="6" t="s">
        <v>4</v>
      </c>
      <c r="D1" s="26" t="s">
        <v>534</v>
      </c>
      <c r="E1" s="27" t="s">
        <v>535</v>
      </c>
      <c r="F1" s="28" t="s">
        <v>536</v>
      </c>
      <c r="G1" s="28" t="s">
        <v>537</v>
      </c>
      <c r="H1" s="27" t="s">
        <v>538</v>
      </c>
      <c r="I1" s="29" t="s">
        <v>539</v>
      </c>
      <c r="J1" s="29" t="s">
        <v>540</v>
      </c>
      <c r="K1" s="29" t="s">
        <v>541</v>
      </c>
      <c r="L1" s="27" t="s">
        <v>542</v>
      </c>
      <c r="M1" s="30" t="s">
        <v>543</v>
      </c>
      <c r="N1" s="31" t="s">
        <v>544</v>
      </c>
      <c r="O1" s="32" t="s">
        <v>545</v>
      </c>
      <c r="P1" s="32"/>
      <c r="Q1" s="32" t="s">
        <v>546</v>
      </c>
      <c r="R1" s="32" t="s">
        <v>547</v>
      </c>
      <c r="S1" s="33" t="s">
        <v>548</v>
      </c>
      <c r="T1" s="33" t="s">
        <v>549</v>
      </c>
      <c r="U1" s="33" t="s">
        <v>550</v>
      </c>
      <c r="V1" s="33" t="s">
        <v>551</v>
      </c>
      <c r="W1" s="33" t="s">
        <v>552</v>
      </c>
      <c r="X1" s="31" t="s">
        <v>553</v>
      </c>
      <c r="Y1" s="33" t="s">
        <v>554</v>
      </c>
    </row>
    <row r="2" spans="1:26">
      <c r="A2" s="5" t="s">
        <v>178</v>
      </c>
      <c r="B2" s="5" t="s">
        <v>30</v>
      </c>
      <c r="C2" s="5" t="s">
        <v>27</v>
      </c>
      <c r="D2" s="34">
        <v>63</v>
      </c>
      <c r="E2" s="2">
        <v>17</v>
      </c>
      <c r="F2" s="35">
        <v>66</v>
      </c>
      <c r="G2" s="35">
        <v>94</v>
      </c>
      <c r="H2" s="2">
        <f>MAX(F2:G2)</f>
        <v>94</v>
      </c>
      <c r="I2" s="36"/>
      <c r="J2" s="36"/>
      <c r="K2" s="36"/>
      <c r="L2" s="37"/>
      <c r="M2" s="34"/>
      <c r="N2" s="34">
        <f t="shared" ref="N2:N9" si="0">SUM(D2:E2,H2,L2:M2)</f>
        <v>174</v>
      </c>
      <c r="O2" s="2">
        <f t="shared" ref="O2:O9" si="1">COUNT(D2:E2,H2,L2:M2)</f>
        <v>3</v>
      </c>
      <c r="P2" s="2"/>
      <c r="Q2" s="2"/>
      <c r="R2" s="2"/>
      <c r="S2" s="2">
        <f t="shared" ref="S2:T9" si="2">IF(D2&gt;=50,1,0)</f>
        <v>1</v>
      </c>
      <c r="T2" s="2">
        <f t="shared" si="2"/>
        <v>0</v>
      </c>
      <c r="U2" s="2">
        <f t="shared" ref="U2:U9" si="3">IF(H2&gt;=50,1,0)</f>
        <v>1</v>
      </c>
      <c r="V2" s="2">
        <f t="shared" ref="V2:W9" si="4">IF(L2&gt;=50,1,0)</f>
        <v>0</v>
      </c>
      <c r="W2" s="2">
        <f t="shared" si="4"/>
        <v>0</v>
      </c>
      <c r="X2" s="2">
        <f t="shared" ref="X2:X9" si="5">SUM(S2:W2)</f>
        <v>2</v>
      </c>
      <c r="Y2" s="34">
        <f t="shared" ref="Y2:Y9" si="6">N2</f>
        <v>174</v>
      </c>
      <c r="Z2" s="45" t="s">
        <v>576</v>
      </c>
    </row>
    <row r="3" spans="1:26">
      <c r="A3" s="13" t="s">
        <v>245</v>
      </c>
      <c r="B3" s="13" t="s">
        <v>83</v>
      </c>
      <c r="C3" s="13" t="s">
        <v>61</v>
      </c>
      <c r="D3" s="34">
        <v>24</v>
      </c>
      <c r="E3" s="2">
        <v>65</v>
      </c>
      <c r="F3" s="35"/>
      <c r="G3" s="35"/>
      <c r="H3" s="2"/>
      <c r="I3" s="36"/>
      <c r="J3" s="36"/>
      <c r="K3" s="36"/>
      <c r="L3" s="37"/>
      <c r="M3" s="34">
        <v>26</v>
      </c>
      <c r="N3" s="34">
        <f t="shared" si="0"/>
        <v>115</v>
      </c>
      <c r="O3" s="2">
        <f t="shared" si="1"/>
        <v>3</v>
      </c>
      <c r="P3" s="2"/>
      <c r="Q3" s="2"/>
      <c r="R3" s="2"/>
      <c r="S3" s="2">
        <f t="shared" si="2"/>
        <v>0</v>
      </c>
      <c r="T3" s="2">
        <f t="shared" si="2"/>
        <v>1</v>
      </c>
      <c r="U3" s="2">
        <f t="shared" si="3"/>
        <v>0</v>
      </c>
      <c r="V3" s="2">
        <f t="shared" si="4"/>
        <v>0</v>
      </c>
      <c r="W3" s="2">
        <f t="shared" si="4"/>
        <v>0</v>
      </c>
      <c r="X3" s="2">
        <f t="shared" si="5"/>
        <v>1</v>
      </c>
      <c r="Y3" s="34">
        <f t="shared" si="6"/>
        <v>115</v>
      </c>
      <c r="Z3" s="7" t="s">
        <v>580</v>
      </c>
    </row>
    <row r="4" spans="1:26">
      <c r="A4" s="5" t="s">
        <v>87</v>
      </c>
      <c r="B4" s="5" t="s">
        <v>36</v>
      </c>
      <c r="C4" s="5" t="s">
        <v>47</v>
      </c>
      <c r="D4" s="34">
        <v>24</v>
      </c>
      <c r="E4" s="2">
        <v>19</v>
      </c>
      <c r="F4" s="35"/>
      <c r="G4" s="35">
        <v>43</v>
      </c>
      <c r="H4" s="2">
        <f>MAX(F4:G4)</f>
        <v>43</v>
      </c>
      <c r="I4" s="36"/>
      <c r="J4" s="36"/>
      <c r="K4" s="36"/>
      <c r="L4" s="37"/>
      <c r="M4" s="34"/>
      <c r="N4" s="34">
        <f t="shared" si="0"/>
        <v>86</v>
      </c>
      <c r="O4" s="2">
        <f t="shared" si="1"/>
        <v>3</v>
      </c>
      <c r="P4" s="2"/>
      <c r="Q4" s="2"/>
      <c r="R4" s="2"/>
      <c r="S4" s="2">
        <f t="shared" si="2"/>
        <v>0</v>
      </c>
      <c r="T4" s="2">
        <f t="shared" si="2"/>
        <v>0</v>
      </c>
      <c r="U4" s="2">
        <f t="shared" si="3"/>
        <v>0</v>
      </c>
      <c r="V4" s="2">
        <f t="shared" si="4"/>
        <v>0</v>
      </c>
      <c r="W4" s="2">
        <f t="shared" si="4"/>
        <v>0</v>
      </c>
      <c r="X4" s="2">
        <f t="shared" si="5"/>
        <v>0</v>
      </c>
      <c r="Y4" s="34">
        <f t="shared" si="6"/>
        <v>86</v>
      </c>
      <c r="Z4" s="7" t="s">
        <v>580</v>
      </c>
    </row>
    <row r="5" spans="1:26">
      <c r="A5" s="8" t="s">
        <v>81</v>
      </c>
      <c r="B5" s="8" t="s">
        <v>32</v>
      </c>
      <c r="C5" s="8" t="s">
        <v>51</v>
      </c>
      <c r="D5" s="34">
        <v>37</v>
      </c>
      <c r="E5" s="2">
        <v>23</v>
      </c>
      <c r="F5" s="35"/>
      <c r="G5" s="35"/>
      <c r="H5" s="2"/>
      <c r="I5" s="36"/>
      <c r="J5" s="36"/>
      <c r="K5" s="36"/>
      <c r="L5" s="37"/>
      <c r="M5" s="34">
        <v>74</v>
      </c>
      <c r="N5" s="34">
        <f t="shared" si="0"/>
        <v>134</v>
      </c>
      <c r="O5" s="2">
        <f t="shared" si="1"/>
        <v>3</v>
      </c>
      <c r="P5" s="2"/>
      <c r="Q5" s="2"/>
      <c r="R5" s="2"/>
      <c r="S5" s="2">
        <f t="shared" si="2"/>
        <v>0</v>
      </c>
      <c r="T5" s="2">
        <f t="shared" si="2"/>
        <v>0</v>
      </c>
      <c r="U5" s="2">
        <f t="shared" si="3"/>
        <v>0</v>
      </c>
      <c r="V5" s="2">
        <f t="shared" si="4"/>
        <v>0</v>
      </c>
      <c r="W5" s="2">
        <f t="shared" si="4"/>
        <v>1</v>
      </c>
      <c r="X5" s="2">
        <f t="shared" si="5"/>
        <v>1</v>
      </c>
      <c r="Y5" s="34">
        <f t="shared" si="6"/>
        <v>134</v>
      </c>
      <c r="Z5" s="7" t="s">
        <v>580</v>
      </c>
    </row>
    <row r="6" spans="1:26">
      <c r="A6" s="13" t="s">
        <v>434</v>
      </c>
      <c r="B6" s="13" t="s">
        <v>40</v>
      </c>
      <c r="C6" s="13" t="s">
        <v>58</v>
      </c>
      <c r="D6" s="34"/>
      <c r="E6" s="2"/>
      <c r="F6" s="35">
        <v>7</v>
      </c>
      <c r="G6" s="35"/>
      <c r="H6" s="2">
        <f>MAX(F6:G6)</f>
        <v>7</v>
      </c>
      <c r="I6" s="36"/>
      <c r="J6" s="36"/>
      <c r="K6" s="36">
        <v>7</v>
      </c>
      <c r="L6" s="37">
        <v>7</v>
      </c>
      <c r="M6" s="34">
        <v>0</v>
      </c>
      <c r="N6" s="34">
        <f t="shared" si="0"/>
        <v>14</v>
      </c>
      <c r="O6" s="2">
        <f t="shared" si="1"/>
        <v>3</v>
      </c>
      <c r="P6" s="2"/>
      <c r="Q6" s="2">
        <v>1</v>
      </c>
      <c r="R6" s="2"/>
      <c r="S6" s="2">
        <f t="shared" si="2"/>
        <v>0</v>
      </c>
      <c r="T6" s="2">
        <f t="shared" si="2"/>
        <v>0</v>
      </c>
      <c r="U6" s="2">
        <f t="shared" si="3"/>
        <v>0</v>
      </c>
      <c r="V6" s="2">
        <f t="shared" si="4"/>
        <v>0</v>
      </c>
      <c r="W6" s="2">
        <f t="shared" si="4"/>
        <v>0</v>
      </c>
      <c r="X6" s="2">
        <f t="shared" si="5"/>
        <v>0</v>
      </c>
      <c r="Y6" s="34">
        <f t="shared" si="6"/>
        <v>14</v>
      </c>
      <c r="Z6" s="7" t="s">
        <v>580</v>
      </c>
    </row>
    <row r="7" spans="1:26">
      <c r="A7" s="2" t="s">
        <v>78</v>
      </c>
      <c r="B7" s="2" t="s">
        <v>79</v>
      </c>
      <c r="C7" s="2" t="s">
        <v>39</v>
      </c>
      <c r="D7" s="34"/>
      <c r="E7" s="2"/>
      <c r="F7" s="35"/>
      <c r="G7" s="35"/>
      <c r="H7" s="2"/>
      <c r="I7" s="36"/>
      <c r="J7" s="36"/>
      <c r="K7" s="36"/>
      <c r="L7" s="37"/>
      <c r="M7" s="34"/>
      <c r="N7" s="34">
        <f t="shared" si="0"/>
        <v>0</v>
      </c>
      <c r="O7" s="2">
        <f t="shared" si="1"/>
        <v>0</v>
      </c>
      <c r="P7" s="2"/>
      <c r="Q7" s="2"/>
      <c r="R7" s="2"/>
      <c r="S7" s="2">
        <f t="shared" si="2"/>
        <v>0</v>
      </c>
      <c r="T7" s="2">
        <f t="shared" si="2"/>
        <v>0</v>
      </c>
      <c r="U7" s="2">
        <f t="shared" si="3"/>
        <v>0</v>
      </c>
      <c r="V7" s="2">
        <f t="shared" si="4"/>
        <v>0</v>
      </c>
      <c r="W7" s="2">
        <f t="shared" si="4"/>
        <v>0</v>
      </c>
      <c r="X7" s="2">
        <f t="shared" si="5"/>
        <v>0</v>
      </c>
      <c r="Y7" s="34">
        <f t="shared" si="6"/>
        <v>0</v>
      </c>
      <c r="Z7" s="7" t="s">
        <v>582</v>
      </c>
    </row>
    <row r="8" spans="1:26">
      <c r="A8" s="4" t="s">
        <v>103</v>
      </c>
      <c r="B8" s="4" t="s">
        <v>31</v>
      </c>
      <c r="C8" s="4" t="s">
        <v>7</v>
      </c>
      <c r="D8" s="34"/>
      <c r="E8" s="2"/>
      <c r="F8" s="35"/>
      <c r="G8" s="35"/>
      <c r="H8" s="2"/>
      <c r="I8" s="36"/>
      <c r="J8" s="36"/>
      <c r="K8" s="36"/>
      <c r="L8" s="37"/>
      <c r="M8" s="34"/>
      <c r="N8" s="34">
        <f t="shared" si="0"/>
        <v>0</v>
      </c>
      <c r="O8" s="2">
        <f t="shared" si="1"/>
        <v>0</v>
      </c>
      <c r="P8" s="2"/>
      <c r="Q8" s="2"/>
      <c r="R8" s="2"/>
      <c r="S8" s="2">
        <f t="shared" si="2"/>
        <v>0</v>
      </c>
      <c r="T8" s="2">
        <f t="shared" si="2"/>
        <v>0</v>
      </c>
      <c r="U8" s="2">
        <f t="shared" si="3"/>
        <v>0</v>
      </c>
      <c r="V8" s="2">
        <f t="shared" si="4"/>
        <v>0</v>
      </c>
      <c r="W8" s="2">
        <f t="shared" si="4"/>
        <v>0</v>
      </c>
      <c r="X8" s="2">
        <f t="shared" si="5"/>
        <v>0</v>
      </c>
      <c r="Y8" s="34">
        <f t="shared" si="6"/>
        <v>0</v>
      </c>
      <c r="Z8" s="7" t="s">
        <v>582</v>
      </c>
    </row>
    <row r="9" spans="1:26">
      <c r="A9" s="5" t="s">
        <v>179</v>
      </c>
      <c r="B9" s="5" t="s">
        <v>50</v>
      </c>
      <c r="C9" s="5" t="s">
        <v>110</v>
      </c>
      <c r="D9" s="34"/>
      <c r="E9" s="2"/>
      <c r="F9" s="35"/>
      <c r="G9" s="35"/>
      <c r="H9" s="2"/>
      <c r="I9" s="36"/>
      <c r="J9" s="36"/>
      <c r="K9" s="36"/>
      <c r="L9" s="37"/>
      <c r="M9" s="34"/>
      <c r="N9" s="34">
        <f t="shared" si="0"/>
        <v>0</v>
      </c>
      <c r="O9" s="2">
        <f t="shared" si="1"/>
        <v>0</v>
      </c>
      <c r="P9" s="2"/>
      <c r="Q9" s="2"/>
      <c r="R9" s="2"/>
      <c r="S9" s="2">
        <f t="shared" si="2"/>
        <v>0</v>
      </c>
      <c r="T9" s="2">
        <f t="shared" si="2"/>
        <v>0</v>
      </c>
      <c r="U9" s="2">
        <f t="shared" si="3"/>
        <v>0</v>
      </c>
      <c r="V9" s="2">
        <f t="shared" si="4"/>
        <v>0</v>
      </c>
      <c r="W9" s="2">
        <f t="shared" si="4"/>
        <v>0</v>
      </c>
      <c r="X9" s="2">
        <f t="shared" si="5"/>
        <v>0</v>
      </c>
      <c r="Y9" s="34">
        <f t="shared" si="6"/>
        <v>0</v>
      </c>
      <c r="Z9" s="7" t="s">
        <v>582</v>
      </c>
    </row>
    <row r="10" spans="1:26">
      <c r="D10" s="34"/>
      <c r="E10" s="2"/>
      <c r="F10" s="35"/>
      <c r="G10" s="35"/>
      <c r="H10" s="2"/>
      <c r="I10" s="36"/>
      <c r="J10" s="36"/>
      <c r="K10" s="36"/>
      <c r="L10" s="37"/>
      <c r="M10" s="34"/>
      <c r="N10" s="34"/>
      <c r="O10" s="2"/>
      <c r="P10" s="2"/>
      <c r="Q10" s="2"/>
      <c r="R10" s="2"/>
      <c r="S10" s="2"/>
      <c r="T10" s="2"/>
      <c r="U10" s="2"/>
      <c r="V10" s="2"/>
      <c r="W10" s="2"/>
      <c r="X10" s="2"/>
      <c r="Y10" s="34"/>
    </row>
    <row r="11" spans="1:26">
      <c r="A11" s="1" t="s">
        <v>516</v>
      </c>
      <c r="B11" s="1"/>
      <c r="C11" s="1"/>
      <c r="D11" s="34">
        <v>27</v>
      </c>
      <c r="E11" s="2"/>
      <c r="F11" s="35"/>
      <c r="G11" s="35"/>
      <c r="H11" s="2"/>
      <c r="I11" s="36"/>
      <c r="J11" s="36"/>
      <c r="K11" s="36"/>
      <c r="L11" s="37"/>
      <c r="M11" s="34"/>
      <c r="N11" s="34">
        <f>SUM(D11:E11,H11,L11:M11)</f>
        <v>27</v>
      </c>
      <c r="O11" s="2">
        <f>COUNT(D11:E11,H11,L11:M11)</f>
        <v>1</v>
      </c>
      <c r="P11" s="2"/>
      <c r="Q11" s="2"/>
      <c r="R11" s="2"/>
      <c r="S11" s="2">
        <f>IF(D11&gt;=50,1,0)</f>
        <v>0</v>
      </c>
      <c r="T11" s="2">
        <f>IF(E11&gt;=50,1,0)</f>
        <v>0</v>
      </c>
      <c r="U11" s="2">
        <f>IF(H11&gt;=50,1,0)</f>
        <v>0</v>
      </c>
      <c r="V11" s="2">
        <f>IF(L11&gt;=50,1,0)</f>
        <v>0</v>
      </c>
      <c r="W11" s="2">
        <f>IF(M11&gt;=50,1,0)</f>
        <v>0</v>
      </c>
      <c r="X11" s="2">
        <f>SUM(S11:W11)</f>
        <v>0</v>
      </c>
      <c r="Y11" s="34">
        <f>N11</f>
        <v>27</v>
      </c>
      <c r="Z11" s="50" t="s">
        <v>579</v>
      </c>
    </row>
    <row r="12" spans="1:26">
      <c r="A12" s="10" t="s">
        <v>515</v>
      </c>
      <c r="B12" s="1"/>
      <c r="C12" s="1"/>
      <c r="D12" s="34"/>
      <c r="E12" s="2"/>
      <c r="F12" s="35"/>
      <c r="G12" s="35"/>
      <c r="H12" s="2"/>
      <c r="I12" s="36"/>
      <c r="J12" s="36"/>
      <c r="K12" s="36"/>
      <c r="L12" s="37"/>
      <c r="M12" s="34"/>
      <c r="N12" s="34">
        <f t="shared" ref="N12" si="7">SUM(D12:E12,H12,L12:M12)</f>
        <v>0</v>
      </c>
      <c r="O12" s="2">
        <f t="shared" ref="O12" si="8">COUNT(D12:E12,H12,L12:M12)</f>
        <v>0</v>
      </c>
      <c r="P12" s="2"/>
      <c r="Q12" s="38">
        <v>59</v>
      </c>
      <c r="R12" s="2"/>
      <c r="S12" s="2">
        <f t="shared" ref="S12" si="9">IF(D12&gt;=50,1,0)</f>
        <v>0</v>
      </c>
      <c r="T12" s="2">
        <f>IF(E12&gt;=50,1,0)</f>
        <v>0</v>
      </c>
      <c r="U12" s="2">
        <f>IF(H12&gt;=50,1,0)</f>
        <v>0</v>
      </c>
      <c r="V12" s="2">
        <f t="shared" ref="V12" si="10">IF(L12&gt;=50,1,0)</f>
        <v>0</v>
      </c>
      <c r="W12" s="2">
        <f t="shared" ref="W12" si="11">IF(M12&gt;=50,1,0)</f>
        <v>0</v>
      </c>
      <c r="X12" s="2">
        <f t="shared" ref="X12" si="12">SUM(S12:W12)</f>
        <v>0</v>
      </c>
      <c r="Y12" s="34">
        <f t="shared" ref="Y12" si="13">N12</f>
        <v>0</v>
      </c>
      <c r="Z12" s="7" t="s">
        <v>578</v>
      </c>
    </row>
    <row r="14" spans="1:26">
      <c r="S14" s="7" t="s">
        <v>572</v>
      </c>
      <c r="T14" s="7" t="s">
        <v>572</v>
      </c>
      <c r="U14" s="7" t="s">
        <v>572</v>
      </c>
      <c r="V14" s="7" t="s">
        <v>572</v>
      </c>
      <c r="W14" s="7" t="s">
        <v>572</v>
      </c>
    </row>
    <row r="19" ht="12.6" customHeight="1"/>
    <row r="20" hidden="1"/>
  </sheetData>
  <sortState ref="A2:AC9">
    <sortCondition descending="1" ref="X2:X9"/>
    <sortCondition descending="1" ref="Y2:Y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2-6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2020-09-18T15:50:26Z</dcterms:created>
  <dcterms:modified xsi:type="dcterms:W3CDTF">2025-01-09T19:35:37Z</dcterms:modified>
</cp:coreProperties>
</file>