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00 REPKA\ЗШ\ЗШ 2023-24\"/>
    </mc:Choice>
  </mc:AlternateContent>
  <bookViews>
    <workbookView xWindow="0" yWindow="0" windowWidth="23040" windowHeight="9384" activeTab="2"/>
  </bookViews>
  <sheets>
    <sheet name="2-6" sheetId="6" r:id="rId1"/>
    <sheet name="7" sheetId="1" r:id="rId2"/>
    <sheet name="8" sheetId="2" r:id="rId3"/>
    <sheet name="9" sheetId="3" r:id="rId4"/>
    <sheet name="10" sheetId="4" r:id="rId5"/>
    <sheet name="11" sheetId="5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3" l="1"/>
  <c r="J39" i="1"/>
  <c r="J29" i="1"/>
  <c r="W29" i="1" s="1"/>
  <c r="L25" i="2"/>
  <c r="T7" i="5" l="1"/>
  <c r="T6" i="5"/>
  <c r="T5" i="5"/>
  <c r="T4" i="5"/>
  <c r="T3" i="5"/>
  <c r="T2" i="5"/>
  <c r="T8" i="5"/>
  <c r="U6" i="5" l="1"/>
  <c r="U4" i="5"/>
  <c r="U3" i="5"/>
  <c r="U2" i="5"/>
  <c r="U8" i="5"/>
  <c r="S13" i="4"/>
  <c r="S12" i="4"/>
  <c r="S7" i="4"/>
  <c r="S3" i="4"/>
  <c r="S5" i="4"/>
  <c r="S8" i="4"/>
  <c r="S6" i="4"/>
  <c r="S4" i="4"/>
  <c r="S2" i="4"/>
  <c r="S9" i="4"/>
  <c r="S11" i="4"/>
  <c r="S15" i="4"/>
  <c r="S10" i="4"/>
  <c r="S14" i="4"/>
  <c r="S16" i="4"/>
  <c r="W28" i="3" l="1"/>
  <c r="W43" i="3"/>
  <c r="W40" i="3"/>
  <c r="W22" i="3"/>
  <c r="W27" i="3"/>
  <c r="W5" i="3"/>
  <c r="W14" i="3"/>
  <c r="W44" i="3"/>
  <c r="W12" i="3"/>
  <c r="W19" i="3"/>
  <c r="W20" i="3"/>
  <c r="W24" i="3"/>
  <c r="W2" i="3"/>
  <c r="W39" i="3"/>
  <c r="W13" i="3"/>
  <c r="W23" i="3"/>
  <c r="W7" i="3"/>
  <c r="W41" i="3"/>
  <c r="W8" i="3"/>
  <c r="W42" i="3"/>
  <c r="W4" i="3"/>
  <c r="W31" i="3"/>
  <c r="W36" i="3"/>
  <c r="W29" i="3"/>
  <c r="W38" i="3"/>
  <c r="W26" i="3"/>
  <c r="W18" i="3"/>
  <c r="W33" i="3"/>
  <c r="W3" i="3"/>
  <c r="W11" i="3"/>
  <c r="W6" i="3"/>
  <c r="W15" i="3"/>
  <c r="W34" i="3"/>
  <c r="W9" i="3"/>
  <c r="W32" i="3"/>
  <c r="W16" i="3"/>
  <c r="W25" i="3"/>
  <c r="W35" i="3"/>
  <c r="W45" i="3"/>
  <c r="W10" i="3"/>
  <c r="W30" i="3"/>
  <c r="W17" i="3"/>
  <c r="W21" i="3"/>
  <c r="W37" i="3"/>
  <c r="V9" i="2"/>
  <c r="V15" i="2"/>
  <c r="V20" i="2"/>
  <c r="V25" i="2"/>
  <c r="V12" i="2"/>
  <c r="V8" i="2"/>
  <c r="V28" i="2"/>
  <c r="V14" i="2"/>
  <c r="V2" i="2"/>
  <c r="V21" i="2"/>
  <c r="V10" i="2"/>
  <c r="V34" i="2"/>
  <c r="V33" i="2"/>
  <c r="V7" i="2"/>
  <c r="V13" i="2"/>
  <c r="V6" i="2"/>
  <c r="V22" i="2"/>
  <c r="V16" i="2"/>
  <c r="V17" i="2"/>
  <c r="V18" i="2"/>
  <c r="V24" i="2"/>
  <c r="V29" i="2"/>
  <c r="V32" i="2"/>
  <c r="V5" i="2"/>
  <c r="V11" i="2"/>
  <c r="V3" i="2"/>
  <c r="V4" i="2"/>
  <c r="V19" i="2"/>
  <c r="V27" i="2"/>
  <c r="V23" i="2"/>
  <c r="V26" i="2"/>
  <c r="V30" i="2"/>
  <c r="V39" i="2"/>
  <c r="V31" i="2"/>
  <c r="V37" i="2"/>
  <c r="V36" i="2"/>
  <c r="V38" i="2"/>
  <c r="V35" i="2"/>
  <c r="S34" i="1" l="1"/>
  <c r="S24" i="1"/>
  <c r="S9" i="1"/>
  <c r="S16" i="1"/>
  <c r="S2" i="1"/>
  <c r="S19" i="1"/>
  <c r="S20" i="1"/>
  <c r="S14" i="1"/>
  <c r="S36" i="1"/>
  <c r="S18" i="1"/>
  <c r="S29" i="1"/>
  <c r="S39" i="1"/>
  <c r="S30" i="1"/>
  <c r="S17" i="1"/>
  <c r="S33" i="1"/>
  <c r="S6" i="1"/>
  <c r="S12" i="1"/>
  <c r="S8" i="1"/>
  <c r="S15" i="1"/>
  <c r="S27" i="1"/>
  <c r="S23" i="1"/>
  <c r="S7" i="1"/>
  <c r="S38" i="1"/>
  <c r="S5" i="1"/>
  <c r="S3" i="1"/>
  <c r="S25" i="1"/>
  <c r="S32" i="1"/>
  <c r="S10" i="1"/>
  <c r="S28" i="1"/>
  <c r="S4" i="1"/>
  <c r="S21" i="1"/>
  <c r="S22" i="1"/>
  <c r="S26" i="1"/>
  <c r="S41" i="1"/>
  <c r="S40" i="1"/>
  <c r="S35" i="1"/>
  <c r="S11" i="1"/>
  <c r="S13" i="1"/>
  <c r="S31" i="1"/>
  <c r="S42" i="1"/>
  <c r="S37" i="1"/>
  <c r="S43" i="1"/>
  <c r="R13" i="4" l="1"/>
  <c r="R12" i="4"/>
  <c r="R7" i="4"/>
  <c r="R3" i="4"/>
  <c r="R5" i="4"/>
  <c r="R8" i="4"/>
  <c r="R6" i="4"/>
  <c r="R4" i="4"/>
  <c r="R2" i="4"/>
  <c r="R9" i="4"/>
  <c r="R11" i="4"/>
  <c r="R15" i="4"/>
  <c r="R10" i="4"/>
  <c r="R14" i="4"/>
  <c r="R16" i="4"/>
  <c r="V43" i="3" l="1"/>
  <c r="V27" i="3"/>
  <c r="V19" i="3"/>
  <c r="V20" i="3"/>
  <c r="V39" i="3"/>
  <c r="V42" i="3"/>
  <c r="V29" i="3"/>
  <c r="V26" i="3"/>
  <c r="V6" i="3"/>
  <c r="V15" i="3"/>
  <c r="V9" i="3"/>
  <c r="V25" i="3"/>
  <c r="V45" i="3"/>
  <c r="V10" i="3"/>
  <c r="V37" i="3"/>
  <c r="U7" i="2" l="1"/>
  <c r="U32" i="2"/>
  <c r="U27" i="2"/>
  <c r="U26" i="2"/>
  <c r="U30" i="2"/>
  <c r="U39" i="2"/>
  <c r="U31" i="2"/>
  <c r="U36" i="2"/>
  <c r="G33" i="2"/>
  <c r="U33" i="2" s="1"/>
  <c r="V8" i="5" l="1"/>
  <c r="V7" i="5"/>
  <c r="V5" i="5"/>
  <c r="V6" i="5"/>
  <c r="V4" i="5"/>
  <c r="V3" i="5"/>
  <c r="V2" i="5"/>
  <c r="T16" i="4"/>
  <c r="T15" i="4"/>
  <c r="T10" i="4"/>
  <c r="T14" i="4"/>
  <c r="T13" i="4"/>
  <c r="T12" i="4"/>
  <c r="T7" i="4"/>
  <c r="T3" i="4"/>
  <c r="T4" i="4"/>
  <c r="T2" i="4"/>
  <c r="T9" i="4"/>
  <c r="X37" i="3"/>
  <c r="X45" i="3"/>
  <c r="X30" i="3"/>
  <c r="X17" i="3"/>
  <c r="X21" i="3"/>
  <c r="X28" i="3"/>
  <c r="X40" i="3"/>
  <c r="X22" i="3"/>
  <c r="X5" i="3"/>
  <c r="X14" i="3"/>
  <c r="X44" i="3"/>
  <c r="X12" i="3"/>
  <c r="X24" i="3"/>
  <c r="X13" i="3"/>
  <c r="X7" i="3"/>
  <c r="X41" i="3"/>
  <c r="X8" i="3"/>
  <c r="X42" i="3"/>
  <c r="X36" i="3"/>
  <c r="X38" i="3"/>
  <c r="X18" i="3"/>
  <c r="X33" i="3"/>
  <c r="X11" i="3"/>
  <c r="X15" i="3"/>
  <c r="X34" i="3"/>
  <c r="X32" i="3"/>
  <c r="X16" i="3"/>
  <c r="X35" i="3"/>
  <c r="W15" i="2" l="1"/>
  <c r="W20" i="2"/>
  <c r="W25" i="2"/>
  <c r="W12" i="2"/>
  <c r="W8" i="2"/>
  <c r="W28" i="2"/>
  <c r="W14" i="2"/>
  <c r="W2" i="2"/>
  <c r="W10" i="2"/>
  <c r="W34" i="2"/>
  <c r="W33" i="2"/>
  <c r="W13" i="2"/>
  <c r="W6" i="2"/>
  <c r="W22" i="2"/>
  <c r="W17" i="2"/>
  <c r="W18" i="2"/>
  <c r="W24" i="2"/>
  <c r="W29" i="2"/>
  <c r="W5" i="2"/>
  <c r="W11" i="2"/>
  <c r="W3" i="2"/>
  <c r="W4" i="2"/>
  <c r="W27" i="2"/>
  <c r="W23" i="2"/>
  <c r="W26" i="2"/>
  <c r="W30" i="2"/>
  <c r="W39" i="2"/>
  <c r="W37" i="2"/>
  <c r="W36" i="2"/>
  <c r="W38" i="2"/>
  <c r="W35" i="2"/>
  <c r="T9" i="2"/>
  <c r="T15" i="2"/>
  <c r="T20" i="2"/>
  <c r="T25" i="2"/>
  <c r="T12" i="2"/>
  <c r="T8" i="2"/>
  <c r="T28" i="2"/>
  <c r="T14" i="2"/>
  <c r="T2" i="2"/>
  <c r="T21" i="2"/>
  <c r="T10" i="2"/>
  <c r="T34" i="2"/>
  <c r="T33" i="2"/>
  <c r="T7" i="2"/>
  <c r="T13" i="2"/>
  <c r="T6" i="2"/>
  <c r="T22" i="2"/>
  <c r="T16" i="2"/>
  <c r="T17" i="2"/>
  <c r="T18" i="2"/>
  <c r="T24" i="2"/>
  <c r="T29" i="2"/>
  <c r="T32" i="2"/>
  <c r="T5" i="2"/>
  <c r="T11" i="2"/>
  <c r="T3" i="2"/>
  <c r="T4" i="2"/>
  <c r="T19" i="2"/>
  <c r="T27" i="2"/>
  <c r="T23" i="2"/>
  <c r="T26" i="2"/>
  <c r="T30" i="2"/>
  <c r="T39" i="2"/>
  <c r="T31" i="2"/>
  <c r="T37" i="2"/>
  <c r="T36" i="2"/>
  <c r="T38" i="2"/>
  <c r="T35" i="2"/>
  <c r="T34" i="1"/>
  <c r="T24" i="1"/>
  <c r="T9" i="1"/>
  <c r="T16" i="1"/>
  <c r="T19" i="1"/>
  <c r="T36" i="1"/>
  <c r="T29" i="1"/>
  <c r="T39" i="1"/>
  <c r="T30" i="1"/>
  <c r="T17" i="1"/>
  <c r="T8" i="1"/>
  <c r="T15" i="1"/>
  <c r="T27" i="1"/>
  <c r="T7" i="1"/>
  <c r="T38" i="1"/>
  <c r="T25" i="1"/>
  <c r="T32" i="1"/>
  <c r="T10" i="1"/>
  <c r="T28" i="1"/>
  <c r="T22" i="1"/>
  <c r="T26" i="1"/>
  <c r="T41" i="1"/>
  <c r="T40" i="1"/>
  <c r="T11" i="1"/>
  <c r="T13" i="1"/>
  <c r="T31" i="1"/>
  <c r="T42" i="1"/>
  <c r="T37" i="1"/>
  <c r="T43" i="1"/>
  <c r="Q43" i="1"/>
  <c r="Q41" i="1"/>
  <c r="Q40" i="1"/>
  <c r="Q35" i="1"/>
  <c r="Q11" i="1"/>
  <c r="Q13" i="1"/>
  <c r="Q31" i="1"/>
  <c r="Q42" i="1"/>
  <c r="Q37" i="1"/>
  <c r="Q34" i="1"/>
  <c r="Q24" i="1"/>
  <c r="Q9" i="1"/>
  <c r="Q16" i="1"/>
  <c r="Q2" i="1"/>
  <c r="Q19" i="1"/>
  <c r="Q20" i="1"/>
  <c r="Q14" i="1"/>
  <c r="Q36" i="1"/>
  <c r="Q18" i="1"/>
  <c r="Q29" i="1"/>
  <c r="Q39" i="1"/>
  <c r="Q30" i="1"/>
  <c r="Q17" i="1"/>
  <c r="Q33" i="1"/>
  <c r="Q6" i="1"/>
  <c r="Q12" i="1"/>
  <c r="Q8" i="1"/>
  <c r="Q15" i="1"/>
  <c r="Q27" i="1"/>
  <c r="Q23" i="1"/>
  <c r="Q7" i="1"/>
  <c r="Q38" i="1"/>
  <c r="Q5" i="1"/>
  <c r="Q3" i="1"/>
  <c r="Q25" i="1"/>
  <c r="Q32" i="1"/>
  <c r="Q10" i="1"/>
  <c r="Q28" i="1"/>
  <c r="Q4" i="1"/>
  <c r="Q21" i="1"/>
  <c r="Q22" i="1"/>
  <c r="Q26" i="1"/>
  <c r="R34" i="1"/>
  <c r="R24" i="1"/>
  <c r="R9" i="1"/>
  <c r="R16" i="1"/>
  <c r="R2" i="1"/>
  <c r="R19" i="1"/>
  <c r="R20" i="1"/>
  <c r="R14" i="1"/>
  <c r="R36" i="1"/>
  <c r="R18" i="1"/>
  <c r="R29" i="1"/>
  <c r="R39" i="1"/>
  <c r="R30" i="1"/>
  <c r="R17" i="1"/>
  <c r="R33" i="1"/>
  <c r="R6" i="1"/>
  <c r="R12" i="1"/>
  <c r="R8" i="1"/>
  <c r="R15" i="1"/>
  <c r="R27" i="1"/>
  <c r="R23" i="1"/>
  <c r="R7" i="1"/>
  <c r="R38" i="1"/>
  <c r="R5" i="1"/>
  <c r="R3" i="1"/>
  <c r="R25" i="1"/>
  <c r="R32" i="1"/>
  <c r="R10" i="1"/>
  <c r="R28" i="1"/>
  <c r="R4" i="1"/>
  <c r="R21" i="1"/>
  <c r="R22" i="1"/>
  <c r="R26" i="1"/>
  <c r="R41" i="1"/>
  <c r="R40" i="1"/>
  <c r="R35" i="1"/>
  <c r="R11" i="1"/>
  <c r="R13" i="1"/>
  <c r="R31" i="1"/>
  <c r="R42" i="1"/>
  <c r="R37" i="1"/>
  <c r="R43" i="1"/>
  <c r="L31" i="2" l="1"/>
  <c r="W31" i="2" s="1"/>
  <c r="J14" i="1"/>
  <c r="T14" i="1" s="1"/>
  <c r="W8" i="5" l="1"/>
  <c r="S8" i="5"/>
  <c r="X8" i="5" s="1"/>
  <c r="O8" i="5"/>
  <c r="N8" i="5"/>
  <c r="Y8" i="5" s="1"/>
  <c r="U15" i="4"/>
  <c r="Q15" i="4"/>
  <c r="M15" i="4"/>
  <c r="L15" i="4"/>
  <c r="W15" i="4" s="1"/>
  <c r="X39" i="2"/>
  <c r="Y39" i="2" s="1"/>
  <c r="O39" i="2"/>
  <c r="N39" i="2"/>
  <c r="Z39" i="2" s="1"/>
  <c r="X31" i="2"/>
  <c r="O31" i="2"/>
  <c r="N31" i="2"/>
  <c r="Z31" i="2" s="1"/>
  <c r="U43" i="1"/>
  <c r="V43" i="1"/>
  <c r="L43" i="1"/>
  <c r="W43" i="1" s="1"/>
  <c r="M43" i="1"/>
  <c r="Y31" i="2" l="1"/>
  <c r="V15" i="4"/>
  <c r="O6" i="5" l="1"/>
  <c r="O4" i="5"/>
  <c r="O3" i="5"/>
  <c r="U11" i="1" l="1"/>
  <c r="M11" i="1"/>
  <c r="U16" i="4"/>
  <c r="Q16" i="4"/>
  <c r="L16" i="4"/>
  <c r="W16" i="4" s="1"/>
  <c r="X27" i="2"/>
  <c r="Y10" i="3"/>
  <c r="U10" i="3"/>
  <c r="M10" i="3"/>
  <c r="X10" i="3" s="1"/>
  <c r="P10" i="3" l="1"/>
  <c r="Y27" i="2"/>
  <c r="V11" i="1"/>
  <c r="L11" i="1"/>
  <c r="W11" i="1" s="1"/>
  <c r="M16" i="4"/>
  <c r="V16" i="4"/>
  <c r="N27" i="2"/>
  <c r="Z27" i="2" s="1"/>
  <c r="O27" i="2"/>
  <c r="O10" i="3"/>
  <c r="AA10" i="3" s="1"/>
  <c r="Z10" i="3"/>
  <c r="U41" i="1" l="1"/>
  <c r="L41" i="1"/>
  <c r="W41" i="1" s="1"/>
  <c r="U40" i="1"/>
  <c r="L40" i="1"/>
  <c r="W40" i="1" s="1"/>
  <c r="U35" i="1"/>
  <c r="J35" i="1"/>
  <c r="T35" i="1" s="1"/>
  <c r="U13" i="1"/>
  <c r="L13" i="1"/>
  <c r="W13" i="1" s="1"/>
  <c r="U31" i="1"/>
  <c r="L31" i="1"/>
  <c r="W31" i="1" s="1"/>
  <c r="U42" i="1"/>
  <c r="L42" i="1"/>
  <c r="W42" i="1" s="1"/>
  <c r="U37" i="1"/>
  <c r="L37" i="1"/>
  <c r="W37" i="1" s="1"/>
  <c r="U34" i="1"/>
  <c r="U24" i="1"/>
  <c r="M24" i="1"/>
  <c r="U9" i="1"/>
  <c r="L9" i="1"/>
  <c r="W9" i="1" s="1"/>
  <c r="U16" i="1"/>
  <c r="U2" i="1"/>
  <c r="J2" i="1"/>
  <c r="T2" i="1" s="1"/>
  <c r="U19" i="1"/>
  <c r="U20" i="1"/>
  <c r="J20" i="1"/>
  <c r="T20" i="1" s="1"/>
  <c r="U14" i="1"/>
  <c r="M14" i="1"/>
  <c r="U36" i="1"/>
  <c r="U18" i="1"/>
  <c r="J18" i="1"/>
  <c r="T18" i="1" s="1"/>
  <c r="U29" i="1"/>
  <c r="L29" i="1"/>
  <c r="U39" i="1"/>
  <c r="U30" i="1"/>
  <c r="L30" i="1"/>
  <c r="W30" i="1" s="1"/>
  <c r="U17" i="1"/>
  <c r="M17" i="1"/>
  <c r="U33" i="1"/>
  <c r="J33" i="1"/>
  <c r="T33" i="1" s="1"/>
  <c r="U6" i="1"/>
  <c r="J6" i="1"/>
  <c r="T6" i="1" s="1"/>
  <c r="U12" i="1"/>
  <c r="J12" i="1"/>
  <c r="T12" i="1" s="1"/>
  <c r="U8" i="1"/>
  <c r="U15" i="1"/>
  <c r="U27" i="1"/>
  <c r="L27" i="1"/>
  <c r="W27" i="1" s="1"/>
  <c r="U23" i="1"/>
  <c r="J23" i="1"/>
  <c r="T23" i="1" s="1"/>
  <c r="U7" i="1"/>
  <c r="U38" i="1"/>
  <c r="U5" i="1"/>
  <c r="J5" i="1"/>
  <c r="T5" i="1" s="1"/>
  <c r="U3" i="1"/>
  <c r="J3" i="1"/>
  <c r="T3" i="1" s="1"/>
  <c r="U25" i="1"/>
  <c r="U32" i="1"/>
  <c r="M32" i="1"/>
  <c r="U10" i="1"/>
  <c r="U28" i="1"/>
  <c r="L28" i="1"/>
  <c r="W28" i="1" s="1"/>
  <c r="U4" i="1"/>
  <c r="J4" i="1"/>
  <c r="T4" i="1" s="1"/>
  <c r="U21" i="1"/>
  <c r="J21" i="1"/>
  <c r="T21" i="1" s="1"/>
  <c r="U22" i="1"/>
  <c r="M26" i="1"/>
  <c r="U26" i="1"/>
  <c r="X35" i="2"/>
  <c r="G35" i="2"/>
  <c r="U35" i="2" s="1"/>
  <c r="X23" i="2"/>
  <c r="G23" i="2"/>
  <c r="U23" i="2" s="1"/>
  <c r="X26" i="2"/>
  <c r="X30" i="2"/>
  <c r="X37" i="2"/>
  <c r="G37" i="2"/>
  <c r="U37" i="2" s="1"/>
  <c r="X36" i="2"/>
  <c r="X38" i="2"/>
  <c r="G38" i="2"/>
  <c r="U38" i="2" s="1"/>
  <c r="X9" i="2"/>
  <c r="L9" i="2"/>
  <c r="W9" i="2" s="1"/>
  <c r="G9" i="2"/>
  <c r="U9" i="2" s="1"/>
  <c r="X15" i="2"/>
  <c r="G15" i="2"/>
  <c r="U15" i="2" s="1"/>
  <c r="X20" i="2"/>
  <c r="G20" i="2"/>
  <c r="U20" i="2" s="1"/>
  <c r="X25" i="2"/>
  <c r="G25" i="2"/>
  <c r="U25" i="2" s="1"/>
  <c r="X12" i="2"/>
  <c r="G12" i="2"/>
  <c r="X8" i="2"/>
  <c r="G8" i="2"/>
  <c r="U8" i="2" s="1"/>
  <c r="X28" i="2"/>
  <c r="G28" i="2"/>
  <c r="U28" i="2" s="1"/>
  <c r="X14" i="2"/>
  <c r="G14" i="2"/>
  <c r="X2" i="2"/>
  <c r="G2" i="2"/>
  <c r="U2" i="2" s="1"/>
  <c r="X21" i="2"/>
  <c r="L21" i="2"/>
  <c r="W21" i="2" s="1"/>
  <c r="G21" i="2"/>
  <c r="U21" i="2" s="1"/>
  <c r="X10" i="2"/>
  <c r="G10" i="2"/>
  <c r="U10" i="2" s="1"/>
  <c r="X34" i="2"/>
  <c r="G34" i="2"/>
  <c r="U34" i="2" s="1"/>
  <c r="X33" i="2"/>
  <c r="X7" i="2"/>
  <c r="L7" i="2"/>
  <c r="W7" i="2" s="1"/>
  <c r="X13" i="2"/>
  <c r="G13" i="2"/>
  <c r="X6" i="2"/>
  <c r="G6" i="2"/>
  <c r="U6" i="2" s="1"/>
  <c r="X22" i="2"/>
  <c r="G22" i="2"/>
  <c r="X16" i="2"/>
  <c r="L16" i="2"/>
  <c r="W16" i="2" s="1"/>
  <c r="G16" i="2"/>
  <c r="X17" i="2"/>
  <c r="G17" i="2"/>
  <c r="U17" i="2" s="1"/>
  <c r="X18" i="2"/>
  <c r="G18" i="2"/>
  <c r="X24" i="2"/>
  <c r="G24" i="2"/>
  <c r="U24" i="2" s="1"/>
  <c r="X29" i="2"/>
  <c r="G29" i="2"/>
  <c r="U29" i="2" s="1"/>
  <c r="X32" i="2"/>
  <c r="L32" i="2"/>
  <c r="W32" i="2" s="1"/>
  <c r="X5" i="2"/>
  <c r="G5" i="2"/>
  <c r="U5" i="2" s="1"/>
  <c r="X11" i="2"/>
  <c r="G11" i="2"/>
  <c r="U11" i="2" s="1"/>
  <c r="X3" i="2"/>
  <c r="G3" i="2"/>
  <c r="U3" i="2" s="1"/>
  <c r="X4" i="2"/>
  <c r="G4" i="2"/>
  <c r="U4" i="2" s="1"/>
  <c r="X19" i="2"/>
  <c r="L19" i="2"/>
  <c r="W19" i="2" s="1"/>
  <c r="G19" i="2"/>
  <c r="U19" i="2" s="1"/>
  <c r="Y30" i="3"/>
  <c r="U30" i="3"/>
  <c r="H30" i="3"/>
  <c r="V30" i="3" s="1"/>
  <c r="Y37" i="3"/>
  <c r="U37" i="3"/>
  <c r="Y45" i="3"/>
  <c r="U45" i="3"/>
  <c r="Y17" i="3"/>
  <c r="U17" i="3"/>
  <c r="H17" i="3"/>
  <c r="V17" i="3" s="1"/>
  <c r="Y21" i="3"/>
  <c r="U21" i="3"/>
  <c r="H21" i="3"/>
  <c r="V21" i="3" s="1"/>
  <c r="Y28" i="3"/>
  <c r="U28" i="3"/>
  <c r="H28" i="3"/>
  <c r="V28" i="3" s="1"/>
  <c r="Y43" i="3"/>
  <c r="U43" i="3"/>
  <c r="M43" i="3"/>
  <c r="X43" i="3" s="1"/>
  <c r="Y40" i="3"/>
  <c r="U40" i="3"/>
  <c r="H40" i="3"/>
  <c r="V40" i="3" s="1"/>
  <c r="Y22" i="3"/>
  <c r="U22" i="3"/>
  <c r="H22" i="3"/>
  <c r="V22" i="3" s="1"/>
  <c r="Y27" i="3"/>
  <c r="U27" i="3"/>
  <c r="M27" i="3"/>
  <c r="X27" i="3" s="1"/>
  <c r="Y5" i="3"/>
  <c r="U5" i="3"/>
  <c r="H5" i="3"/>
  <c r="V5" i="3" s="1"/>
  <c r="Y14" i="3"/>
  <c r="U14" i="3"/>
  <c r="H14" i="3"/>
  <c r="V14" i="3" s="1"/>
  <c r="Y44" i="3"/>
  <c r="U44" i="3"/>
  <c r="H44" i="3"/>
  <c r="V44" i="3" s="1"/>
  <c r="Y12" i="3"/>
  <c r="U12" i="3"/>
  <c r="H12" i="3"/>
  <c r="V12" i="3" s="1"/>
  <c r="Y19" i="3"/>
  <c r="U19" i="3"/>
  <c r="M19" i="3"/>
  <c r="X19" i="3" s="1"/>
  <c r="Y20" i="3"/>
  <c r="U20" i="3"/>
  <c r="M20" i="3"/>
  <c r="X20" i="3" s="1"/>
  <c r="Y24" i="3"/>
  <c r="U24" i="3"/>
  <c r="H24" i="3"/>
  <c r="V24" i="3" s="1"/>
  <c r="Y2" i="3"/>
  <c r="U2" i="3"/>
  <c r="M2" i="3"/>
  <c r="X2" i="3" s="1"/>
  <c r="H2" i="3"/>
  <c r="V2" i="3" s="1"/>
  <c r="Y39" i="3"/>
  <c r="U39" i="3"/>
  <c r="M39" i="3"/>
  <c r="X39" i="3" s="1"/>
  <c r="Y13" i="3"/>
  <c r="U13" i="3"/>
  <c r="H13" i="3"/>
  <c r="Y23" i="3"/>
  <c r="U23" i="3"/>
  <c r="M23" i="3"/>
  <c r="X23" i="3" s="1"/>
  <c r="H23" i="3"/>
  <c r="V23" i="3" s="1"/>
  <c r="Y7" i="3"/>
  <c r="U7" i="3"/>
  <c r="H7" i="3"/>
  <c r="V7" i="3" s="1"/>
  <c r="Y41" i="3"/>
  <c r="U41" i="3"/>
  <c r="H41" i="3"/>
  <c r="V41" i="3" s="1"/>
  <c r="Y8" i="3"/>
  <c r="U8" i="3"/>
  <c r="H8" i="3"/>
  <c r="V8" i="3" s="1"/>
  <c r="Y42" i="3"/>
  <c r="U42" i="3"/>
  <c r="Y4" i="3"/>
  <c r="U4" i="3"/>
  <c r="M4" i="3"/>
  <c r="H4" i="3"/>
  <c r="V4" i="3" s="1"/>
  <c r="Y31" i="3"/>
  <c r="U31" i="3"/>
  <c r="M31" i="3"/>
  <c r="X31" i="3" s="1"/>
  <c r="H31" i="3"/>
  <c r="V31" i="3" s="1"/>
  <c r="Y36" i="3"/>
  <c r="U36" i="3"/>
  <c r="H36" i="3"/>
  <c r="V36" i="3" s="1"/>
  <c r="Y29" i="3"/>
  <c r="U29" i="3"/>
  <c r="M29" i="3"/>
  <c r="X29" i="3" s="1"/>
  <c r="Y38" i="3"/>
  <c r="U38" i="3"/>
  <c r="H38" i="3"/>
  <c r="V38" i="3" s="1"/>
  <c r="Y26" i="3"/>
  <c r="U26" i="3"/>
  <c r="M26" i="3"/>
  <c r="X26" i="3" s="1"/>
  <c r="Y18" i="3"/>
  <c r="U18" i="3"/>
  <c r="H18" i="3"/>
  <c r="V18" i="3" s="1"/>
  <c r="Y33" i="3"/>
  <c r="U33" i="3"/>
  <c r="H33" i="3"/>
  <c r="V33" i="3" s="1"/>
  <c r="Y3" i="3"/>
  <c r="U3" i="3"/>
  <c r="M3" i="3"/>
  <c r="X3" i="3" s="1"/>
  <c r="H3" i="3"/>
  <c r="V3" i="3" s="1"/>
  <c r="Y11" i="3"/>
  <c r="U11" i="3"/>
  <c r="H11" i="3"/>
  <c r="V11" i="3" s="1"/>
  <c r="Y6" i="3"/>
  <c r="U6" i="3"/>
  <c r="M6" i="3"/>
  <c r="X6" i="3" s="1"/>
  <c r="Y15" i="3"/>
  <c r="U15" i="3"/>
  <c r="Y34" i="3"/>
  <c r="U34" i="3"/>
  <c r="H34" i="3"/>
  <c r="V34" i="3" s="1"/>
  <c r="Y9" i="3"/>
  <c r="U9" i="3"/>
  <c r="M9" i="3"/>
  <c r="X9" i="3" s="1"/>
  <c r="Y32" i="3"/>
  <c r="U32" i="3"/>
  <c r="H32" i="3"/>
  <c r="Y16" i="3"/>
  <c r="U16" i="3"/>
  <c r="H16" i="3"/>
  <c r="Y25" i="3"/>
  <c r="U25" i="3"/>
  <c r="M25" i="3"/>
  <c r="X25" i="3" s="1"/>
  <c r="Y35" i="3"/>
  <c r="U35" i="3"/>
  <c r="H35" i="3"/>
  <c r="V35" i="3" s="1"/>
  <c r="U10" i="4"/>
  <c r="Q10" i="4"/>
  <c r="L10" i="4"/>
  <c r="W10" i="4" s="1"/>
  <c r="U14" i="4"/>
  <c r="Q14" i="4"/>
  <c r="L14" i="4"/>
  <c r="W14" i="4" s="1"/>
  <c r="U13" i="4"/>
  <c r="Q13" i="4"/>
  <c r="M13" i="4"/>
  <c r="L13" i="4"/>
  <c r="W13" i="4" s="1"/>
  <c r="U12" i="4"/>
  <c r="Q12" i="4"/>
  <c r="U7" i="4"/>
  <c r="Q7" i="4"/>
  <c r="L7" i="4"/>
  <c r="W7" i="4" s="1"/>
  <c r="U3" i="4"/>
  <c r="Q3" i="4"/>
  <c r="U5" i="4"/>
  <c r="Q5" i="4"/>
  <c r="J5" i="4"/>
  <c r="T5" i="4" s="1"/>
  <c r="U8" i="4"/>
  <c r="Q8" i="4"/>
  <c r="J8" i="4"/>
  <c r="T8" i="4" s="1"/>
  <c r="U6" i="4"/>
  <c r="Q6" i="4"/>
  <c r="J6" i="4"/>
  <c r="T6" i="4" s="1"/>
  <c r="U4" i="4"/>
  <c r="Q4" i="4"/>
  <c r="L4" i="4"/>
  <c r="W4" i="4" s="1"/>
  <c r="U2" i="4"/>
  <c r="Q2" i="4"/>
  <c r="U9" i="4"/>
  <c r="Q9" i="4"/>
  <c r="M9" i="4"/>
  <c r="U11" i="4"/>
  <c r="Q11" i="4"/>
  <c r="J11" i="4"/>
  <c r="T11" i="4" s="1"/>
  <c r="W5" i="5"/>
  <c r="S5" i="5"/>
  <c r="W7" i="5"/>
  <c r="S7" i="5"/>
  <c r="W6" i="5"/>
  <c r="S6" i="5"/>
  <c r="W4" i="5"/>
  <c r="S4" i="5"/>
  <c r="W3" i="5"/>
  <c r="S3" i="5"/>
  <c r="O2" i="5"/>
  <c r="N6" i="5"/>
  <c r="Y6" i="5" s="1"/>
  <c r="N4" i="5"/>
  <c r="Y4" i="5" s="1"/>
  <c r="N3" i="5"/>
  <c r="Y3" i="5" s="1"/>
  <c r="N2" i="5"/>
  <c r="H5" i="5"/>
  <c r="U5" i="5" s="1"/>
  <c r="H7" i="5"/>
  <c r="U7" i="5" s="1"/>
  <c r="W2" i="5"/>
  <c r="S2" i="5"/>
  <c r="V16" i="3" l="1"/>
  <c r="AA16" i="3"/>
  <c r="X4" i="3"/>
  <c r="Z4" i="3" s="1"/>
  <c r="AA4" i="3"/>
  <c r="O13" i="3"/>
  <c r="AA13" i="3" s="1"/>
  <c r="V13" i="3"/>
  <c r="P32" i="3"/>
  <c r="V32" i="3"/>
  <c r="Z32" i="3" s="1"/>
  <c r="P34" i="3"/>
  <c r="P11" i="3"/>
  <c r="Z11" i="3"/>
  <c r="Z14" i="3"/>
  <c r="N7" i="5"/>
  <c r="Y7" i="5" s="1"/>
  <c r="O7" i="5"/>
  <c r="N5" i="5"/>
  <c r="Y5" i="5" s="1"/>
  <c r="O5" i="5"/>
  <c r="X5" i="5"/>
  <c r="M11" i="4"/>
  <c r="V11" i="4"/>
  <c r="M8" i="4"/>
  <c r="V8" i="4"/>
  <c r="O23" i="2"/>
  <c r="O33" i="2"/>
  <c r="M35" i="1"/>
  <c r="M23" i="1"/>
  <c r="V23" i="1"/>
  <c r="L33" i="1"/>
  <c r="W33" i="1" s="1"/>
  <c r="V33" i="1"/>
  <c r="L2" i="1"/>
  <c r="W2" i="1" s="1"/>
  <c r="V2" i="1"/>
  <c r="M4" i="1"/>
  <c r="V4" i="1"/>
  <c r="L6" i="1"/>
  <c r="W6" i="1" s="1"/>
  <c r="L20" i="1"/>
  <c r="W20" i="1" s="1"/>
  <c r="V20" i="1"/>
  <c r="L18" i="1"/>
  <c r="W18" i="1" s="1"/>
  <c r="V18" i="1"/>
  <c r="V3" i="1"/>
  <c r="Y10" i="2"/>
  <c r="X4" i="5"/>
  <c r="O18" i="3"/>
  <c r="AA18" i="3" s="1"/>
  <c r="Y20" i="2"/>
  <c r="Y38" i="2"/>
  <c r="Y26" i="2"/>
  <c r="Y4" i="2"/>
  <c r="Y32" i="2"/>
  <c r="Y16" i="2"/>
  <c r="Y25" i="2"/>
  <c r="N20" i="2"/>
  <c r="Z20" i="2" s="1"/>
  <c r="Y6" i="2"/>
  <c r="Y19" i="2"/>
  <c r="N29" i="2"/>
  <c r="Z29" i="2" s="1"/>
  <c r="Y14" i="2"/>
  <c r="Y34" i="2"/>
  <c r="Y21" i="2"/>
  <c r="Y15" i="2"/>
  <c r="O13" i="2"/>
  <c r="Y13" i="2"/>
  <c r="O18" i="2"/>
  <c r="O30" i="3"/>
  <c r="AA30" i="3" s="1"/>
  <c r="P7" i="3"/>
  <c r="P19" i="3"/>
  <c r="P20" i="3"/>
  <c r="P23" i="3"/>
  <c r="V2" i="4"/>
  <c r="M33" i="1"/>
  <c r="O19" i="2"/>
  <c r="L11" i="4"/>
  <c r="W11" i="4" s="1"/>
  <c r="M4" i="4"/>
  <c r="V14" i="4"/>
  <c r="V10" i="4"/>
  <c r="L3" i="4"/>
  <c r="W3" i="4" s="1"/>
  <c r="M7" i="4"/>
  <c r="M3" i="4"/>
  <c r="L9" i="4"/>
  <c r="W9" i="4" s="1"/>
  <c r="V6" i="4"/>
  <c r="V3" i="4"/>
  <c r="M10" i="4"/>
  <c r="V5" i="4"/>
  <c r="V9" i="4"/>
  <c r="V12" i="4"/>
  <c r="P12" i="3"/>
  <c r="P30" i="3"/>
  <c r="O34" i="3"/>
  <c r="AA34" i="3" s="1"/>
  <c r="P37" i="3"/>
  <c r="Z5" i="3"/>
  <c r="Z34" i="3"/>
  <c r="Z19" i="3"/>
  <c r="P18" i="3"/>
  <c r="P26" i="3"/>
  <c r="O4" i="3"/>
  <c r="P3" i="3"/>
  <c r="Z18" i="3"/>
  <c r="P29" i="3"/>
  <c r="P42" i="3"/>
  <c r="O40" i="3"/>
  <c r="AA40" i="3" s="1"/>
  <c r="O37" i="3"/>
  <c r="AA37" i="3" s="1"/>
  <c r="P6" i="3"/>
  <c r="Z27" i="3"/>
  <c r="P35" i="3"/>
  <c r="Z20" i="3"/>
  <c r="P44" i="3"/>
  <c r="P4" i="3"/>
  <c r="P5" i="3"/>
  <c r="O45" i="3"/>
  <c r="AA45" i="3" s="1"/>
  <c r="Z36" i="3"/>
  <c r="Z31" i="3"/>
  <c r="Z28" i="3"/>
  <c r="O32" i="3"/>
  <c r="AA32" i="3" s="1"/>
  <c r="Z26" i="3"/>
  <c r="O42" i="3"/>
  <c r="AA42" i="3" s="1"/>
  <c r="O8" i="3"/>
  <c r="AA8" i="3" s="1"/>
  <c r="P39" i="3"/>
  <c r="Z22" i="3"/>
  <c r="Z45" i="3"/>
  <c r="O6" i="3"/>
  <c r="AA6" i="3" s="1"/>
  <c r="O3" i="3"/>
  <c r="AA3" i="3" s="1"/>
  <c r="O29" i="3"/>
  <c r="AA29" i="3" s="1"/>
  <c r="P31" i="3"/>
  <c r="Z8" i="3"/>
  <c r="P13" i="3"/>
  <c r="O19" i="3"/>
  <c r="AA19" i="3" s="1"/>
  <c r="O5" i="3"/>
  <c r="AA5" i="3" s="1"/>
  <c r="O27" i="3"/>
  <c r="AA27" i="3" s="1"/>
  <c r="Z43" i="3"/>
  <c r="Z15" i="3"/>
  <c r="Z6" i="3"/>
  <c r="O2" i="3"/>
  <c r="AA2" i="3" s="1"/>
  <c r="P43" i="3"/>
  <c r="P17" i="3"/>
  <c r="Z42" i="3"/>
  <c r="O23" i="3"/>
  <c r="AA23" i="3" s="1"/>
  <c r="P2" i="3"/>
  <c r="P40" i="3"/>
  <c r="Z21" i="3"/>
  <c r="Z37" i="3"/>
  <c r="Z3" i="3"/>
  <c r="O24" i="3"/>
  <c r="AA24" i="3" s="1"/>
  <c r="Z35" i="3"/>
  <c r="P36" i="3"/>
  <c r="P41" i="3"/>
  <c r="P25" i="3"/>
  <c r="O26" i="3"/>
  <c r="AA26" i="3" s="1"/>
  <c r="Z7" i="3"/>
  <c r="Z23" i="3"/>
  <c r="Z39" i="3"/>
  <c r="O44" i="3"/>
  <c r="AA44" i="3" s="1"/>
  <c r="P22" i="3"/>
  <c r="P45" i="3"/>
  <c r="Z41" i="3"/>
  <c r="Z17" i="3"/>
  <c r="O20" i="2"/>
  <c r="O32" i="2"/>
  <c r="Y5" i="2"/>
  <c r="N3" i="2"/>
  <c r="Z3" i="2" s="1"/>
  <c r="O4" i="2"/>
  <c r="N22" i="2"/>
  <c r="Z22" i="2" s="1"/>
  <c r="O21" i="2"/>
  <c r="N24" i="2"/>
  <c r="Z24" i="2" s="1"/>
  <c r="N15" i="2"/>
  <c r="Z15" i="2" s="1"/>
  <c r="O24" i="2"/>
  <c r="O22" i="2"/>
  <c r="Y24" i="2"/>
  <c r="N14" i="2"/>
  <c r="Z14" i="2" s="1"/>
  <c r="O28" i="2"/>
  <c r="N8" i="2"/>
  <c r="Z8" i="2" s="1"/>
  <c r="Y37" i="2"/>
  <c r="O29" i="2"/>
  <c r="O16" i="2"/>
  <c r="O14" i="2"/>
  <c r="O25" i="2"/>
  <c r="N11" i="2"/>
  <c r="Z11" i="2" s="1"/>
  <c r="Y17" i="2"/>
  <c r="O36" i="2"/>
  <c r="N19" i="2"/>
  <c r="Z19" i="2" s="1"/>
  <c r="O3" i="2"/>
  <c r="N33" i="2"/>
  <c r="Z33" i="2" s="1"/>
  <c r="Y35" i="2"/>
  <c r="M28" i="1"/>
  <c r="L15" i="1"/>
  <c r="W15" i="1" s="1"/>
  <c r="M2" i="1"/>
  <c r="M25" i="1"/>
  <c r="V17" i="1"/>
  <c r="L8" i="1"/>
  <c r="W8" i="1" s="1"/>
  <c r="M8" i="1"/>
  <c r="L38" i="1"/>
  <c r="W38" i="1" s="1"/>
  <c r="M30" i="1"/>
  <c r="M9" i="1"/>
  <c r="M38" i="1"/>
  <c r="V13" i="1"/>
  <c r="V35" i="1"/>
  <c r="L17" i="1"/>
  <c r="W17" i="1" s="1"/>
  <c r="V16" i="1"/>
  <c r="L25" i="1"/>
  <c r="W25" i="1" s="1"/>
  <c r="V19" i="1"/>
  <c r="V9" i="1"/>
  <c r="L26" i="1"/>
  <c r="W26" i="1" s="1"/>
  <c r="L22" i="1"/>
  <c r="W22" i="1" s="1"/>
  <c r="V21" i="1"/>
  <c r="V38" i="1"/>
  <c r="M27" i="1"/>
  <c r="M15" i="1"/>
  <c r="L12" i="1"/>
  <c r="W12" i="1" s="1"/>
  <c r="M6" i="1"/>
  <c r="M29" i="1"/>
  <c r="M22" i="1"/>
  <c r="V28" i="1"/>
  <c r="V27" i="1"/>
  <c r="M12" i="1"/>
  <c r="V15" i="1"/>
  <c r="V12" i="1"/>
  <c r="M20" i="1"/>
  <c r="M31" i="1"/>
  <c r="V22" i="1"/>
  <c r="V25" i="1"/>
  <c r="L5" i="1"/>
  <c r="W5" i="1" s="1"/>
  <c r="V7" i="1"/>
  <c r="M18" i="1"/>
  <c r="L34" i="1"/>
  <c r="W34" i="1" s="1"/>
  <c r="M42" i="1"/>
  <c r="M13" i="1"/>
  <c r="M40" i="1"/>
  <c r="M5" i="1"/>
  <c r="V39" i="1"/>
  <c r="L14" i="1"/>
  <c r="W14" i="1" s="1"/>
  <c r="M34" i="1"/>
  <c r="V42" i="1"/>
  <c r="L21" i="1"/>
  <c r="W21" i="1" s="1"/>
  <c r="V10" i="1"/>
  <c r="L24" i="1"/>
  <c r="W24" i="1" s="1"/>
  <c r="M21" i="1"/>
  <c r="V32" i="1"/>
  <c r="V36" i="1"/>
  <c r="V14" i="1"/>
  <c r="M41" i="1"/>
  <c r="L35" i="1"/>
  <c r="W35" i="1" s="1"/>
  <c r="V31" i="1"/>
  <c r="V40" i="1"/>
  <c r="M37" i="1"/>
  <c r="V37" i="1"/>
  <c r="V41" i="1"/>
  <c r="V34" i="1"/>
  <c r="L39" i="1"/>
  <c r="W39" i="1" s="1"/>
  <c r="L36" i="1"/>
  <c r="W36" i="1" s="1"/>
  <c r="L19" i="1"/>
  <c r="W19" i="1" s="1"/>
  <c r="L16" i="1"/>
  <c r="W16" i="1" s="1"/>
  <c r="V6" i="1"/>
  <c r="M39" i="1"/>
  <c r="M36" i="1"/>
  <c r="M19" i="1"/>
  <c r="M16" i="1"/>
  <c r="V24" i="1"/>
  <c r="V30" i="1"/>
  <c r="V29" i="1"/>
  <c r="V8" i="1"/>
  <c r="V5" i="1"/>
  <c r="L10" i="1"/>
  <c r="W10" i="1" s="1"/>
  <c r="L3" i="1"/>
  <c r="W3" i="1" s="1"/>
  <c r="L7" i="1"/>
  <c r="W7" i="1" s="1"/>
  <c r="M3" i="1"/>
  <c r="M7" i="1"/>
  <c r="M10" i="1"/>
  <c r="L4" i="1"/>
  <c r="W4" i="1" s="1"/>
  <c r="L32" i="1"/>
  <c r="W32" i="1" s="1"/>
  <c r="L23" i="1"/>
  <c r="W23" i="1" s="1"/>
  <c r="V26" i="1"/>
  <c r="Y36" i="2"/>
  <c r="Y30" i="2"/>
  <c r="N37" i="2"/>
  <c r="Z37" i="2" s="1"/>
  <c r="N35" i="2"/>
  <c r="Z35" i="2" s="1"/>
  <c r="N38" i="2"/>
  <c r="Z38" i="2" s="1"/>
  <c r="O30" i="2"/>
  <c r="N26" i="2"/>
  <c r="Z26" i="2" s="1"/>
  <c r="N30" i="2"/>
  <c r="Z30" i="2" s="1"/>
  <c r="O38" i="2"/>
  <c r="O26" i="2"/>
  <c r="O37" i="2"/>
  <c r="O35" i="2"/>
  <c r="N36" i="2"/>
  <c r="Z36" i="2" s="1"/>
  <c r="N23" i="2"/>
  <c r="Z23" i="2" s="1"/>
  <c r="Y2" i="2"/>
  <c r="Y12" i="2"/>
  <c r="Y11" i="2"/>
  <c r="Y8" i="2"/>
  <c r="Y7" i="2"/>
  <c r="Y9" i="2"/>
  <c r="O11" i="2"/>
  <c r="N5" i="2"/>
  <c r="Z5" i="2" s="1"/>
  <c r="N17" i="2"/>
  <c r="Z17" i="2" s="1"/>
  <c r="N7" i="2"/>
  <c r="Z7" i="2" s="1"/>
  <c r="N10" i="2"/>
  <c r="Z10" i="2" s="1"/>
  <c r="O8" i="2"/>
  <c r="N12" i="2"/>
  <c r="Z12" i="2" s="1"/>
  <c r="O15" i="2"/>
  <c r="N9" i="2"/>
  <c r="Z9" i="2" s="1"/>
  <c r="O5" i="2"/>
  <c r="O17" i="2"/>
  <c r="N6" i="2"/>
  <c r="Z6" i="2" s="1"/>
  <c r="O7" i="2"/>
  <c r="N34" i="2"/>
  <c r="Z34" i="2" s="1"/>
  <c r="O10" i="2"/>
  <c r="N2" i="2"/>
  <c r="Z2" i="2" s="1"/>
  <c r="O12" i="2"/>
  <c r="O9" i="2"/>
  <c r="Y18" i="2"/>
  <c r="O6" i="2"/>
  <c r="O34" i="2"/>
  <c r="O2" i="2"/>
  <c r="Y28" i="2"/>
  <c r="N4" i="2"/>
  <c r="Z4" i="2" s="1"/>
  <c r="N32" i="2"/>
  <c r="Z32" i="2" s="1"/>
  <c r="N16" i="2"/>
  <c r="Z16" i="2" s="1"/>
  <c r="N21" i="2"/>
  <c r="Z21" i="2" s="1"/>
  <c r="N25" i="2"/>
  <c r="Z25" i="2" s="1"/>
  <c r="N18" i="2"/>
  <c r="Z18" i="2" s="1"/>
  <c r="N13" i="2"/>
  <c r="Z13" i="2" s="1"/>
  <c r="N28" i="2"/>
  <c r="Z28" i="2" s="1"/>
  <c r="Z30" i="3"/>
  <c r="O21" i="3"/>
  <c r="AA21" i="3" s="1"/>
  <c r="P21" i="3"/>
  <c r="O17" i="3"/>
  <c r="AA17" i="3" s="1"/>
  <c r="P33" i="3"/>
  <c r="O33" i="3"/>
  <c r="AA33" i="3" s="1"/>
  <c r="Z24" i="3"/>
  <c r="Z25" i="3"/>
  <c r="Z38" i="3"/>
  <c r="P38" i="3"/>
  <c r="O38" i="3"/>
  <c r="AA38" i="3" s="1"/>
  <c r="Z9" i="3"/>
  <c r="P9" i="3"/>
  <c r="Z2" i="3"/>
  <c r="Z29" i="3"/>
  <c r="O9" i="3"/>
  <c r="AA9" i="3" s="1"/>
  <c r="Z33" i="3"/>
  <c r="Z44" i="3"/>
  <c r="Z16" i="3"/>
  <c r="P16" i="3"/>
  <c r="O16" i="3"/>
  <c r="O15" i="3"/>
  <c r="AA15" i="3" s="1"/>
  <c r="P15" i="3"/>
  <c r="Z12" i="3"/>
  <c r="O35" i="3"/>
  <c r="AA35" i="3" s="1"/>
  <c r="O31" i="3"/>
  <c r="AA31" i="3" s="1"/>
  <c r="Z13" i="3"/>
  <c r="O39" i="3"/>
  <c r="AA39" i="3" s="1"/>
  <c r="Z40" i="3"/>
  <c r="O43" i="3"/>
  <c r="AA43" i="3" s="1"/>
  <c r="P8" i="3"/>
  <c r="P24" i="3"/>
  <c r="O12" i="3"/>
  <c r="AA12" i="3" s="1"/>
  <c r="P27" i="3"/>
  <c r="O14" i="3"/>
  <c r="AA14" i="3" s="1"/>
  <c r="O28" i="3"/>
  <c r="AA28" i="3" s="1"/>
  <c r="O25" i="3"/>
  <c r="AA25" i="3" s="1"/>
  <c r="O11" i="3"/>
  <c r="AA11" i="3" s="1"/>
  <c r="O36" i="3"/>
  <c r="AA36" i="3" s="1"/>
  <c r="O41" i="3"/>
  <c r="AA41" i="3" s="1"/>
  <c r="O7" i="3"/>
  <c r="AA7" i="3" s="1"/>
  <c r="O20" i="3"/>
  <c r="AA20" i="3" s="1"/>
  <c r="P14" i="3"/>
  <c r="O22" i="3"/>
  <c r="AA22" i="3" s="1"/>
  <c r="P28" i="3"/>
  <c r="M14" i="4"/>
  <c r="L2" i="4"/>
  <c r="W2" i="4" s="1"/>
  <c r="L6" i="4"/>
  <c r="W6" i="4" s="1"/>
  <c r="L5" i="4"/>
  <c r="W5" i="4" s="1"/>
  <c r="L12" i="4"/>
  <c r="W12" i="4" s="1"/>
  <c r="M2" i="4"/>
  <c r="M6" i="4"/>
  <c r="M5" i="4"/>
  <c r="M12" i="4"/>
  <c r="L8" i="4"/>
  <c r="W8" i="4" s="1"/>
  <c r="V4" i="4"/>
  <c r="V7" i="4"/>
  <c r="V13" i="4"/>
  <c r="X3" i="5"/>
  <c r="X6" i="5"/>
  <c r="X7" i="5"/>
  <c r="Y2" i="5"/>
  <c r="X2" i="5"/>
  <c r="Y23" i="2" l="1"/>
  <c r="Y3" i="2"/>
  <c r="Y22" i="2"/>
  <c r="Y29" i="2"/>
  <c r="Y33" i="2"/>
</calcChain>
</file>

<file path=xl/sharedStrings.xml><?xml version="1.0" encoding="utf-8"?>
<sst xmlns="http://schemas.openxmlformats.org/spreadsheetml/2006/main" count="686" uniqueCount="370">
  <si>
    <t>Дмитриевич</t>
  </si>
  <si>
    <t>Surname</t>
  </si>
  <si>
    <t>Name</t>
  </si>
  <si>
    <t>Pname</t>
  </si>
  <si>
    <t>Алёна</t>
  </si>
  <si>
    <t>Игоревна</t>
  </si>
  <si>
    <t>Викторович</t>
  </si>
  <si>
    <t>Иван</t>
  </si>
  <si>
    <t>Алексеевич</t>
  </si>
  <si>
    <t>Андрей</t>
  </si>
  <si>
    <t>Олегович</t>
  </si>
  <si>
    <t>Павлович</t>
  </si>
  <si>
    <t>Мария</t>
  </si>
  <si>
    <t>Максимовна</t>
  </si>
  <si>
    <t>Софья</t>
  </si>
  <si>
    <t>Андреевна</t>
  </si>
  <si>
    <t>Сергеевич</t>
  </si>
  <si>
    <t>Соколова</t>
  </si>
  <si>
    <t>Александровна</t>
  </si>
  <si>
    <t>Денисович</t>
  </si>
  <si>
    <t>Михайлович</t>
  </si>
  <si>
    <t>Богдан</t>
  </si>
  <si>
    <t>Александрович</t>
  </si>
  <si>
    <t>Вячеславовна</t>
  </si>
  <si>
    <t>Максим</t>
  </si>
  <si>
    <t>Витальевич</t>
  </si>
  <si>
    <t>Витальевна</t>
  </si>
  <si>
    <t>Владимировна</t>
  </si>
  <si>
    <t>Валерия</t>
  </si>
  <si>
    <t>Александр</t>
  </si>
  <si>
    <t>Егор</t>
  </si>
  <si>
    <t>Виктория</t>
  </si>
  <si>
    <t>Никита</t>
  </si>
  <si>
    <t>Михаил</t>
  </si>
  <si>
    <t>Васильевич</t>
  </si>
  <si>
    <t>Дарья</t>
  </si>
  <si>
    <t>Сергеевна</t>
  </si>
  <si>
    <t>Александра</t>
  </si>
  <si>
    <t>Даниил</t>
  </si>
  <si>
    <t>Анна</t>
  </si>
  <si>
    <t>Тюрина</t>
  </si>
  <si>
    <t>Алексеевна</t>
  </si>
  <si>
    <t>Андреевич</t>
  </si>
  <si>
    <t>Алексей</t>
  </si>
  <si>
    <t>Евгеньевич</t>
  </si>
  <si>
    <t>Таиров</t>
  </si>
  <si>
    <t>Аделевич</t>
  </si>
  <si>
    <t>Вахрушев</t>
  </si>
  <si>
    <t>Юрьевич</t>
  </si>
  <si>
    <t>Ярослав</t>
  </si>
  <si>
    <t>Иванович</t>
  </si>
  <si>
    <t>Глеб</t>
  </si>
  <si>
    <t>Ольга</t>
  </si>
  <si>
    <t>Ивановна</t>
  </si>
  <si>
    <t>Екатерина</t>
  </si>
  <si>
    <t>Матвей</t>
  </si>
  <si>
    <t>Анастасия</t>
  </si>
  <si>
    <t>Дмитриевна</t>
  </si>
  <si>
    <t>Георгий</t>
  </si>
  <si>
    <t>София</t>
  </si>
  <si>
    <t>Владимирович</t>
  </si>
  <si>
    <t>Тимофей</t>
  </si>
  <si>
    <t>Константинович</t>
  </si>
  <si>
    <t>Максимович</t>
  </si>
  <si>
    <t>Елена</t>
  </si>
  <si>
    <t>Николаевич</t>
  </si>
  <si>
    <t>Владиславович</t>
  </si>
  <si>
    <t>Кирилл</t>
  </si>
  <si>
    <t>Вячеславович</t>
  </si>
  <si>
    <t>Константиновна</t>
  </si>
  <si>
    <t>Валерьевич</t>
  </si>
  <si>
    <t>Дмитрий</t>
  </si>
  <si>
    <t>Арсений</t>
  </si>
  <si>
    <t>Евгеньевна</t>
  </si>
  <si>
    <t>Космакова</t>
  </si>
  <si>
    <t>Милана</t>
  </si>
  <si>
    <t>Смирнов</t>
  </si>
  <si>
    <t>Алишер</t>
  </si>
  <si>
    <t>Григорий</t>
  </si>
  <si>
    <t>Антонович</t>
  </si>
  <si>
    <t>Игорь</t>
  </si>
  <si>
    <t>Жукова</t>
  </si>
  <si>
    <t>Денисовна</t>
  </si>
  <si>
    <t>Владислав</t>
  </si>
  <si>
    <t>Сидоренко</t>
  </si>
  <si>
    <t>Марина</t>
  </si>
  <si>
    <t>Николаевна</t>
  </si>
  <si>
    <t>Елисей</t>
  </si>
  <si>
    <t>Класс</t>
  </si>
  <si>
    <t>Ильинична</t>
  </si>
  <si>
    <t>Ворошилов</t>
  </si>
  <si>
    <t>Чернышева</t>
  </si>
  <si>
    <t>Николаев</t>
  </si>
  <si>
    <t>Марк</t>
  </si>
  <si>
    <t>Королев</t>
  </si>
  <si>
    <t>Кирейков</t>
  </si>
  <si>
    <t>Варвара</t>
  </si>
  <si>
    <t>Тараненко</t>
  </si>
  <si>
    <t>Румянцев</t>
  </si>
  <si>
    <t>Евлампиева</t>
  </si>
  <si>
    <t>Черняев</t>
  </si>
  <si>
    <t>Николай</t>
  </si>
  <si>
    <t>Калюкин</t>
  </si>
  <si>
    <t>Лев</t>
  </si>
  <si>
    <t>Юлия</t>
  </si>
  <si>
    <t>Григорьев</t>
  </si>
  <si>
    <t>Колесников</t>
  </si>
  <si>
    <t>Ненахова</t>
  </si>
  <si>
    <t>Святослав</t>
  </si>
  <si>
    <t>Валентинович</t>
  </si>
  <si>
    <t>Курьян</t>
  </si>
  <si>
    <t>Столпник</t>
  </si>
  <si>
    <t>Тихон</t>
  </si>
  <si>
    <t>Шевченко</t>
  </si>
  <si>
    <t>Герман</t>
  </si>
  <si>
    <t>Риве</t>
  </si>
  <si>
    <t>Адриановна</t>
  </si>
  <si>
    <t>Жмурина</t>
  </si>
  <si>
    <t>Хиров</t>
  </si>
  <si>
    <t>Семенович</t>
  </si>
  <si>
    <t>Львов</t>
  </si>
  <si>
    <t>Мисливец</t>
  </si>
  <si>
    <t>Четырев</t>
  </si>
  <si>
    <t>Криворотов</t>
  </si>
  <si>
    <t>Литвинова</t>
  </si>
  <si>
    <t>Анфиса</t>
  </si>
  <si>
    <t>Холодов</t>
  </si>
  <si>
    <t>Колкарёва</t>
  </si>
  <si>
    <t>Даяна</t>
  </si>
  <si>
    <t>Вадимовна</t>
  </si>
  <si>
    <t>Штерн</t>
  </si>
  <si>
    <t>Балашов</t>
  </si>
  <si>
    <t>Артемовна</t>
  </si>
  <si>
    <t>Булгакова</t>
  </si>
  <si>
    <t>Станиславович</t>
  </si>
  <si>
    <t>Черникова</t>
  </si>
  <si>
    <t>Оксана</t>
  </si>
  <si>
    <t>Болибекян</t>
  </si>
  <si>
    <t>Эдгар</t>
  </si>
  <si>
    <t>Левонович</t>
  </si>
  <si>
    <t>Алена</t>
  </si>
  <si>
    <t>Фёдор</t>
  </si>
  <si>
    <t>Олег</t>
  </si>
  <si>
    <t>Константин</t>
  </si>
  <si>
    <t>Яков</t>
  </si>
  <si>
    <t>Кузнецова</t>
  </si>
  <si>
    <t>Викторовна</t>
  </si>
  <si>
    <t>Наталья</t>
  </si>
  <si>
    <t>Мефодий</t>
  </si>
  <si>
    <t>Клишев</t>
  </si>
  <si>
    <t>Сергей</t>
  </si>
  <si>
    <t>Гладкова</t>
  </si>
  <si>
    <t>Юрий</t>
  </si>
  <si>
    <t>Ульяна</t>
  </si>
  <si>
    <t>Гончаренко</t>
  </si>
  <si>
    <t>Джаноева</t>
  </si>
  <si>
    <t>Арсеновна</t>
  </si>
  <si>
    <t>Зелёная</t>
  </si>
  <si>
    <t>Светлана</t>
  </si>
  <si>
    <t>Тимофеев</t>
  </si>
  <si>
    <t>Дыма</t>
  </si>
  <si>
    <t>Митина</t>
  </si>
  <si>
    <t>Ананьев</t>
  </si>
  <si>
    <t>Ульянова</t>
  </si>
  <si>
    <t>Курин</t>
  </si>
  <si>
    <t>Кирьянова</t>
  </si>
  <si>
    <t>Василиса</t>
  </si>
  <si>
    <t>Акмалходжаев</t>
  </si>
  <si>
    <t>Рустам</t>
  </si>
  <si>
    <t>Акмалович</t>
  </si>
  <si>
    <t>Соловьева</t>
  </si>
  <si>
    <t>Гуменюк</t>
  </si>
  <si>
    <t>Скрябин</t>
  </si>
  <si>
    <t>Татарский</t>
  </si>
  <si>
    <t>Альбертович</t>
  </si>
  <si>
    <t>Романова</t>
  </si>
  <si>
    <t>Макарова</t>
  </si>
  <si>
    <t>Мирослава</t>
  </si>
  <si>
    <t>Чистоперова</t>
  </si>
  <si>
    <t>Майоров</t>
  </si>
  <si>
    <t>Матюшин</t>
  </si>
  <si>
    <t>Филимонов</t>
  </si>
  <si>
    <t>Маклакова</t>
  </si>
  <si>
    <t>Руслановна</t>
  </si>
  <si>
    <t>Спивакова</t>
  </si>
  <si>
    <t>Дмитриев</t>
  </si>
  <si>
    <t>Несмачных</t>
  </si>
  <si>
    <t>Верещагина</t>
  </si>
  <si>
    <t>Хинчагов</t>
  </si>
  <si>
    <t>Артемович</t>
  </si>
  <si>
    <t>Парахневич</t>
  </si>
  <si>
    <t>ПИМОНОВА АЛЕКСАНДРА АЛЕКСАНДРОВНА</t>
  </si>
  <si>
    <t>КАЛИННИКОВ КОНСТАНТИН ПАВЛОВИЧ</t>
  </si>
  <si>
    <t>Кханьяри Айана Амировна</t>
  </si>
  <si>
    <t>ХАСАНОВ ДИМИТРИЙ АЛЕКСЕЕВИЧ</t>
  </si>
  <si>
    <t>ДЕМИХОВ ГЛЕБ ИГОРЕВИЧ</t>
  </si>
  <si>
    <t>Ананьев Дмитрий Витальевич</t>
  </si>
  <si>
    <t>Туркина Марина Михайловна</t>
  </si>
  <si>
    <t>Туровцев</t>
  </si>
  <si>
    <t>Нина</t>
  </si>
  <si>
    <t>Рейда</t>
  </si>
  <si>
    <t>Михеев</t>
  </si>
  <si>
    <t>Лединева</t>
  </si>
  <si>
    <t>Полина</t>
  </si>
  <si>
    <t>Бунегин</t>
  </si>
  <si>
    <t>Мещеряков</t>
  </si>
  <si>
    <t>Фёдорович</t>
  </si>
  <si>
    <t>Кузин</t>
  </si>
  <si>
    <t>Ганчук</t>
  </si>
  <si>
    <t>Зайцев</t>
  </si>
  <si>
    <t>Пыпин</t>
  </si>
  <si>
    <t>Пиндык</t>
  </si>
  <si>
    <t>Шелякин</t>
  </si>
  <si>
    <t>Анчуков</t>
  </si>
  <si>
    <t>Морозова</t>
  </si>
  <si>
    <t>Каласов</t>
  </si>
  <si>
    <t>Назар</t>
  </si>
  <si>
    <t>Магомедтагирович</t>
  </si>
  <si>
    <t>Самылин</t>
  </si>
  <si>
    <t>Харченко Вячеслав Игоревич</t>
  </si>
  <si>
    <t>ЦЫРУЛЬНИКОВ НИКИТА СЕРГЕЕВИЧ</t>
  </si>
  <si>
    <t>КИРЕЙЦЕВ  ИГОРЬ  АЛЕКСАНДРОВИЧ</t>
  </si>
  <si>
    <t>РУДЕНКО ВЕРОНИКА ФЁДОРОВНА</t>
  </si>
  <si>
    <t>Захаров Илья Дмитриевич</t>
  </si>
  <si>
    <t>ЕМАНОВ ИВАН СЕРГЕЕВИЧ</t>
  </si>
  <si>
    <t>Шулегин</t>
  </si>
  <si>
    <t>Егоров</t>
  </si>
  <si>
    <t>Евгения</t>
  </si>
  <si>
    <t>Моисеева</t>
  </si>
  <si>
    <t>Тетерина</t>
  </si>
  <si>
    <t>Федотова</t>
  </si>
  <si>
    <t>Шубина</t>
  </si>
  <si>
    <t>Фроленкова</t>
  </si>
  <si>
    <t>Хохозя</t>
  </si>
  <si>
    <t>Чичканова</t>
  </si>
  <si>
    <t>Гапоненко</t>
  </si>
  <si>
    <t>Меланья</t>
  </si>
  <si>
    <t>Козлишина</t>
  </si>
  <si>
    <t>Мамонтова</t>
  </si>
  <si>
    <t>Павловна</t>
  </si>
  <si>
    <t>Богданова</t>
  </si>
  <si>
    <t>Руденко</t>
  </si>
  <si>
    <t>Ковалевская</t>
  </si>
  <si>
    <t>Петрова</t>
  </si>
  <si>
    <t>Струкова</t>
  </si>
  <si>
    <t>Мазурова</t>
  </si>
  <si>
    <t>Новикова</t>
  </si>
  <si>
    <t>Федоров Димитрий Александрович</t>
  </si>
  <si>
    <t>ДЕЕВА АНАСТАСИЯ ИВАНОВНА</t>
  </si>
  <si>
    <t>ВОРОШИЛОВ  АЛЕКСАНДР ЮРЬЕВИЧ</t>
  </si>
  <si>
    <t>Петров</t>
  </si>
  <si>
    <t>Шульга</t>
  </si>
  <si>
    <t>Данилов</t>
  </si>
  <si>
    <t>Минеева</t>
  </si>
  <si>
    <t>Поручиди</t>
  </si>
  <si>
    <t>АРТАМОНОВА МАРИЯ АНТОНОВНА</t>
  </si>
  <si>
    <t>ГАЙНАНОВ ЭМИЛЬ ЭЛЬДАРОВИЧ</t>
  </si>
  <si>
    <t>АРТАМОНОВ САВВА АНТОНОВИЧ</t>
  </si>
  <si>
    <t>Зарщикова ВЛАДА ДЕНИСОВНА</t>
  </si>
  <si>
    <t>ТУМАНОВ АЛЕКСАНДР ИГОРЕВИЧ</t>
  </si>
  <si>
    <t>Курочкин Дэниел Дмитриевич</t>
  </si>
  <si>
    <t>РУСАКОВ АЛЕКСЕЙ АНДРЕЕВИЧ</t>
  </si>
  <si>
    <t>ЛИКБЕРГ ЛАРС АНТОН ПЕТЕР</t>
  </si>
  <si>
    <t>ШМАКОВА ДАРЬЯ СЕРГЕЕВНА</t>
  </si>
  <si>
    <t>ХОХЛОВА АННА АНДРЕЕВНА</t>
  </si>
  <si>
    <t>Безматерных ДМИТРИЙ ИГОРЕВИЧ</t>
  </si>
  <si>
    <t>РЕЗУНКОВА АГНЕССА АЛИШЕРОВНА</t>
  </si>
  <si>
    <t>АНТОНОВА ЕКАТЕРИНА МИХАЙЛОВНА</t>
  </si>
  <si>
    <t>БАЛАШОВА СОФЬЯ МАКСИМОВНА</t>
  </si>
  <si>
    <t>СКРЯБИНА ВАЛЕРИЯ АЛЕКСАНДРОВНА</t>
  </si>
  <si>
    <t>ЖИДКИХ АЛЕКСАНДР ВИКТОРОВИЧ</t>
  </si>
  <si>
    <t>МОГЛЯЧЕВА СОФЬЯ АЛЕКСАНДРОВНА</t>
  </si>
  <si>
    <t>Кошман Андрей Валерьевич</t>
  </si>
  <si>
    <t>СТРУТИНСКИЙ-ФЕДОРОВ ВСЕВОЛОД ВИТАЛЬЕВИЧ</t>
  </si>
  <si>
    <t>МАЙГУР ЭМИЛИЯ ЮРЬЕВНА</t>
  </si>
  <si>
    <t>ТУМАНОВ МАКСИМ ИГОРЕВИЧ</t>
  </si>
  <si>
    <t>ДЕНЦОВ ВЛАДИМИР СЕРГЕЕВИЧ</t>
  </si>
  <si>
    <t>ШЛЯПНИКОВ  МИХАИЛ  ДМИТРИЕВИЧ</t>
  </si>
  <si>
    <t>БАЖИНА НАТАЛЬЯ ИГОРЕВНА</t>
  </si>
  <si>
    <t>КАДРЕВ ПАВЕЛ ВЛАДИМИРОВИЧ</t>
  </si>
  <si>
    <t>СИРОДЖЕВ ИЛЬЯ ФАЙЗАЛИЕВИЧ</t>
  </si>
  <si>
    <t>КУ Долгушин Степан Геннадьевич</t>
  </si>
  <si>
    <t>Долгушин Степан Геннадьевич</t>
  </si>
  <si>
    <t>Минеев АРТЕМ АЛЕКСЕЕВИЧ</t>
  </si>
  <si>
    <t>Майгур Кира Юрьевна</t>
  </si>
  <si>
    <t>БЕРДЫШЕВА АЛЕНА МАКСИМОВНА</t>
  </si>
  <si>
    <t>КОРЕЦКИЙ МИХАИЛ АЛЕКСЕЕВИЧ</t>
  </si>
  <si>
    <t>Кумалагов Таймураз Георгиевич</t>
  </si>
  <si>
    <t>Маркитантова Вероника Сергеевна</t>
  </si>
  <si>
    <t>БАЦМАН МАРГАРИТА ДЕНИСОВНА</t>
  </si>
  <si>
    <t>Трубников Андрей Дмитриевич</t>
  </si>
  <si>
    <t>СЕДЛЕЦКИЙ ЯКОВ ЕВГЕНЬЕВИЧ</t>
  </si>
  <si>
    <t>ЦАРЬКОВ МИХАИЛ ВАДИМОВИЧ</t>
  </si>
  <si>
    <t>Вахитова ДИАНА РАИЛЕВНА</t>
  </si>
  <si>
    <t>Костин Антон Александрович</t>
  </si>
  <si>
    <t>КОЖЕВНИКОВА  ТАТЬЯНА  ВЯЧЕСЛАВОВНА</t>
  </si>
  <si>
    <t>КУРЗИНА СОФЬЯ ДМИТРИЕВНА</t>
  </si>
  <si>
    <t>ТАБАЛА ИРИНА МИХАЙЛОВНА</t>
  </si>
  <si>
    <t>ЛЕВИЧЕВА МАРЬЯ СЕРГЕЕВНА</t>
  </si>
  <si>
    <t>Мандрыка МИХАИЛ ВИТАЛЬЕВИЧ</t>
  </si>
  <si>
    <t>НАСОНОВ АРТЕМИЙ ДМИТРИЕВИЧ</t>
  </si>
  <si>
    <t>КУМАНИНА ТАТЬЯНА ДЕНИСОВНА</t>
  </si>
  <si>
    <t>ТЯТЮШКИНА ВЕРОНИКА СЕРГЕЕВНА</t>
  </si>
  <si>
    <t>ДЖАОШВИЛИ МИХАИЛ ГЕОРГИЕВИЧ</t>
  </si>
  <si>
    <t>Тимофеева Елена Викторовна</t>
  </si>
  <si>
    <t>Махов Федор Дмитриевич</t>
  </si>
  <si>
    <t>РЕЗНИК  АНТОН  АЛЕКСЕЕВИЧ</t>
  </si>
  <si>
    <t>ШИШМАРЕВ ДАНИИЛ МАКСИМОВИЧ</t>
  </si>
  <si>
    <t>Мусарская Мария Сергеевна</t>
  </si>
  <si>
    <t>Мусарская ДАРЬЯ СЕРГЕЕВНА</t>
  </si>
  <si>
    <t>мат</t>
  </si>
  <si>
    <t>физ</t>
  </si>
  <si>
    <t>хим</t>
  </si>
  <si>
    <t>био 1</t>
  </si>
  <si>
    <t>био 2</t>
  </si>
  <si>
    <t>био Земля</t>
  </si>
  <si>
    <t>био макс</t>
  </si>
  <si>
    <t>инф</t>
  </si>
  <si>
    <t>сумма</t>
  </si>
  <si>
    <t>счет</t>
  </si>
  <si>
    <t>англ</t>
  </si>
  <si>
    <t>геогр</t>
  </si>
  <si>
    <t>зач мат</t>
  </si>
  <si>
    <t>зач физ</t>
  </si>
  <si>
    <t>зач хим</t>
  </si>
  <si>
    <t>зач био</t>
  </si>
  <si>
    <t>зач инф</t>
  </si>
  <si>
    <t>зачетов</t>
  </si>
  <si>
    <t>сумма по 3 лучшим</t>
  </si>
  <si>
    <t>хим осн</t>
  </si>
  <si>
    <t>хим ЕГЭ</t>
  </si>
  <si>
    <t>хим макс</t>
  </si>
  <si>
    <t>физ угл</t>
  </si>
  <si>
    <t>физ олим</t>
  </si>
  <si>
    <t>физ осн</t>
  </si>
  <si>
    <t>физ макс</t>
  </si>
  <si>
    <t>Пименова Дарья Олеговна</t>
  </si>
  <si>
    <t>Хропов Георгий Константинович</t>
  </si>
  <si>
    <t>Толстошеев Андрей Евгеньевич</t>
  </si>
  <si>
    <t>Уймин Андрей Антонович</t>
  </si>
  <si>
    <t>Славолюбов Иван Владимирович</t>
  </si>
  <si>
    <t>&gt;=50</t>
  </si>
  <si>
    <t>&gt;=45</t>
  </si>
  <si>
    <t>ЧУМАКОВ ЯРОСЛАВ ДАНИЛОВИЧ</t>
  </si>
  <si>
    <t>&gt;40</t>
  </si>
  <si>
    <t>науки о Земле</t>
  </si>
  <si>
    <t>Лыжин Александр Алексеевич</t>
  </si>
  <si>
    <t>Иванов Глеб Алексеевич</t>
  </si>
  <si>
    <t>Пальванова Евгения Павловна</t>
  </si>
  <si>
    <t>ФЕДОРЦОВ АЛЕКСЕЙ АНДРЕЕВИЧ</t>
  </si>
  <si>
    <t>Макаев Дмитрий Тимурович</t>
  </si>
  <si>
    <t>Сунагатуллин Айнур Ринатович</t>
  </si>
  <si>
    <t>Греков Илья Андреевич</t>
  </si>
  <si>
    <t>Минаев Иван Александрович</t>
  </si>
  <si>
    <t>ПОПОВА ВАРВАРА АНДРЕЕВНА</t>
  </si>
  <si>
    <t>Марьясов Роман Аркадьевич</t>
  </si>
  <si>
    <t>зачет - зеленым</t>
  </si>
  <si>
    <t>зеленым</t>
  </si>
  <si>
    <t>&gt;=60</t>
  </si>
  <si>
    <t>&gt;=42</t>
  </si>
  <si>
    <t>&gt;=30 осн</t>
  </si>
  <si>
    <t>&gt;=55 угл</t>
  </si>
  <si>
    <t>&gt;=40</t>
  </si>
  <si>
    <t>&gt;=49</t>
  </si>
  <si>
    <t>&gt;50</t>
  </si>
  <si>
    <t>диплом ЗШ</t>
  </si>
  <si>
    <t>диплом ЗШ и перевод на 2024-25 год</t>
  </si>
  <si>
    <t>перевод в ЗШ на 2024-25 год</t>
  </si>
  <si>
    <t>&gt;=28</t>
  </si>
  <si>
    <t>льгота ДисК на 2024-25 год (1 семестр)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</si>
</sst>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128"/>
    </font>
    <font>
      <sz val="10"/>
      <color theme="0" tint="-0.34998626667073579"/>
      <name val="arial"/>
      <family val="2"/>
    </font>
    <font>
      <b/>
      <sz val="10"/>
      <name val="arial"/>
      <family val="2"/>
      <charset val="204"/>
    </font>
    <font>
      <sz val="11"/>
      <color theme="0" tint="-0.34998626667073579"/>
      <name val="Calibri"/>
      <family val="2"/>
      <charset val="204"/>
    </font>
    <font>
      <sz val="11"/>
      <color theme="0" tint="-0.499984740745262"/>
      <name val="Calibri"/>
      <family val="2"/>
      <charset val="204"/>
      <scheme val="minor"/>
    </font>
    <font>
      <sz val="10"/>
      <name val="Arial"/>
      <family val="2"/>
    </font>
    <font>
      <sz val="10"/>
      <color theme="1"/>
      <name val="Inherit"/>
      <charset val="204"/>
    </font>
    <font>
      <sz val="8"/>
      <name val="Arial"/>
      <family val="2"/>
    </font>
    <font>
      <sz val="10"/>
      <color indexed="63"/>
      <name val="Calibri"/>
      <family val="2"/>
      <charset val="204"/>
      <scheme val="minor"/>
    </font>
    <font>
      <b/>
      <sz val="8"/>
      <color rgb="FF222222"/>
      <name val="Inherit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4" fillId="0" borderId="0"/>
    <xf numFmtId="0" fontId="2" fillId="0" borderId="0"/>
    <xf numFmtId="0" fontId="5" fillId="0" borderId="0"/>
    <xf numFmtId="0" fontId="12" fillId="0" borderId="0"/>
  </cellStyleXfs>
  <cellXfs count="43">
    <xf numFmtId="0" fontId="0" fillId="0" borderId="0" xfId="0"/>
    <xf numFmtId="0" fontId="0" fillId="0" borderId="1" xfId="0" applyFont="1" applyFill="1" applyBorder="1"/>
    <xf numFmtId="0" fontId="0" fillId="0" borderId="1" xfId="0" applyFill="1" applyBorder="1"/>
    <xf numFmtId="0" fontId="3" fillId="0" borderId="1" xfId="0" applyFont="1" applyFill="1" applyBorder="1"/>
    <xf numFmtId="0" fontId="1" fillId="0" borderId="1" xfId="0" applyFont="1" applyBorder="1"/>
    <xf numFmtId="0" fontId="0" fillId="0" borderId="1" xfId="0" applyBorder="1"/>
    <xf numFmtId="0" fontId="1" fillId="0" borderId="1" xfId="0" applyFont="1" applyFill="1" applyBorder="1"/>
    <xf numFmtId="0" fontId="0" fillId="0" borderId="0" xfId="0" applyFill="1" applyBorder="1"/>
    <xf numFmtId="0" fontId="0" fillId="0" borderId="0" xfId="0" applyFill="1"/>
    <xf numFmtId="0" fontId="3" fillId="0" borderId="1" xfId="2" applyFont="1" applyFill="1" applyBorder="1"/>
    <xf numFmtId="0" fontId="0" fillId="0" borderId="1" xfId="1" applyFont="1" applyFill="1" applyBorder="1"/>
    <xf numFmtId="1" fontId="3" fillId="0" borderId="1" xfId="0" applyNumberFormat="1" applyFont="1" applyFill="1" applyBorder="1"/>
    <xf numFmtId="0" fontId="1" fillId="0" borderId="2" xfId="0" applyFont="1" applyFill="1" applyBorder="1"/>
    <xf numFmtId="0" fontId="1" fillId="0" borderId="2" xfId="0" applyFont="1" applyBorder="1"/>
    <xf numFmtId="0" fontId="0" fillId="0" borderId="1" xfId="0" applyFont="1" applyBorder="1"/>
    <xf numFmtId="0" fontId="0" fillId="2" borderId="0" xfId="0" applyFill="1"/>
    <xf numFmtId="14" fontId="0" fillId="0" borderId="1" xfId="0" applyNumberFormat="1" applyFont="1" applyFill="1" applyBorder="1"/>
    <xf numFmtId="1" fontId="0" fillId="0" borderId="0" xfId="0" applyNumberFormat="1" applyFill="1"/>
    <xf numFmtId="1" fontId="0" fillId="0" borderId="2" xfId="0" applyNumberFormat="1" applyFill="1" applyBorder="1" applyAlignment="1">
      <alignment wrapText="1"/>
    </xf>
    <xf numFmtId="1" fontId="0" fillId="0" borderId="2" xfId="0" applyNumberFormat="1" applyFill="1" applyBorder="1"/>
    <xf numFmtId="1" fontId="6" fillId="0" borderId="2" xfId="0" applyNumberFormat="1" applyFont="1" applyFill="1" applyBorder="1" applyAlignment="1">
      <alignment wrapText="1"/>
    </xf>
    <xf numFmtId="1" fontId="7" fillId="0" borderId="2" xfId="0" applyNumberFormat="1" applyFont="1" applyFill="1" applyBorder="1"/>
    <xf numFmtId="0" fontId="7" fillId="0" borderId="2" xfId="0" applyFont="1" applyFill="1" applyBorder="1"/>
    <xf numFmtId="1" fontId="7" fillId="0" borderId="2" xfId="0" applyNumberFormat="1" applyFont="1" applyFill="1" applyBorder="1" applyAlignment="1">
      <alignment wrapText="1"/>
    </xf>
    <xf numFmtId="1" fontId="0" fillId="0" borderId="1" xfId="0" applyNumberFormat="1" applyFill="1" applyBorder="1"/>
    <xf numFmtId="1" fontId="8" fillId="0" borderId="1" xfId="0" applyNumberFormat="1" applyFont="1" applyFill="1" applyBorder="1"/>
    <xf numFmtId="1" fontId="0" fillId="0" borderId="1" xfId="0" applyNumberFormat="1" applyFont="1" applyFill="1" applyBorder="1"/>
    <xf numFmtId="1" fontId="9" fillId="0" borderId="2" xfId="0" applyNumberFormat="1" applyFont="1" applyFill="1" applyBorder="1" applyAlignment="1">
      <alignment wrapText="1"/>
    </xf>
    <xf numFmtId="0" fontId="9" fillId="0" borderId="1" xfId="0" applyFont="1" applyFill="1" applyBorder="1"/>
    <xf numFmtId="1" fontId="10" fillId="0" borderId="2" xfId="0" applyNumberFormat="1" applyFont="1" applyFill="1" applyBorder="1" applyAlignment="1">
      <alignment wrapText="1"/>
    </xf>
    <xf numFmtId="0" fontId="11" fillId="0" borderId="1" xfId="0" applyFont="1" applyBorder="1"/>
    <xf numFmtId="0" fontId="0" fillId="4" borderId="1" xfId="0" applyFill="1" applyBorder="1"/>
    <xf numFmtId="0" fontId="1" fillId="0" borderId="3" xfId="0" applyFont="1" applyFill="1" applyBorder="1"/>
    <xf numFmtId="1" fontId="0" fillId="0" borderId="3" xfId="0" applyNumberFormat="1" applyFill="1" applyBorder="1"/>
    <xf numFmtId="0" fontId="0" fillId="4" borderId="0" xfId="0" applyFill="1"/>
    <xf numFmtId="0" fontId="0" fillId="3" borderId="0" xfId="0" applyFill="1"/>
    <xf numFmtId="0" fontId="13" fillId="5" borderId="0" xfId="4" applyNumberFormat="1" applyFont="1" applyFill="1" applyBorder="1" applyAlignment="1">
      <alignment horizontal="left" vertical="center"/>
    </xf>
    <xf numFmtId="0" fontId="3" fillId="0" borderId="0" xfId="0" applyFont="1" applyFill="1" applyBorder="1"/>
    <xf numFmtId="1" fontId="3" fillId="0" borderId="0" xfId="0" applyNumberFormat="1" applyFont="1" applyFill="1" applyBorder="1"/>
    <xf numFmtId="0" fontId="14" fillId="0" borderId="1" xfId="0" applyFont="1" applyFill="1" applyBorder="1"/>
    <xf numFmtId="0" fontId="0" fillId="0" borderId="0" xfId="0" applyBorder="1"/>
    <xf numFmtId="1" fontId="0" fillId="4" borderId="1" xfId="0" applyNumberFormat="1" applyFont="1" applyFill="1" applyBorder="1"/>
    <xf numFmtId="0" fontId="0" fillId="6" borderId="0" xfId="0" applyFill="1"/>
  </cellXfs>
  <cellStyles count="5">
    <cellStyle name="Обычный" xfId="0" builtinId="0"/>
    <cellStyle name="Обычный 2" xfId="2"/>
    <cellStyle name="Обычный 3" xfId="1"/>
    <cellStyle name="Обычный 4" xfId="3"/>
    <cellStyle name="Обычный_ДисК 2023-2024 уч год" xfId="4"/>
  </cellStyles>
  <dxfs count="0"/>
  <tableStyles count="0" defaultTableStyle="TableStyleMedium2" defaultPivotStyle="PivotStyleLight16"/>
  <colors>
    <mruColors>
      <color rgb="FF66FFFF"/>
      <color rgb="FFCC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workbookViewId="0">
      <pane ySplit="1" topLeftCell="A26" activePane="bottomLeft" state="frozen"/>
      <selection pane="bottomLeft" activeCell="F46" sqref="F46"/>
    </sheetView>
  </sheetViews>
  <sheetFormatPr defaultRowHeight="14.4"/>
  <cols>
    <col min="1" max="1" width="35.88671875" style="8" customWidth="1"/>
    <col min="2" max="3" width="8.88671875" style="8"/>
    <col min="4" max="4" width="13.44140625" style="8" customWidth="1"/>
    <col min="5" max="16384" width="8.88671875" style="8"/>
  </cols>
  <sheetData>
    <row r="1" spans="1:3">
      <c r="A1" s="6" t="s">
        <v>1</v>
      </c>
      <c r="B1" s="6" t="s">
        <v>88</v>
      </c>
      <c r="C1" s="32" t="s">
        <v>310</v>
      </c>
    </row>
    <row r="2" spans="1:3">
      <c r="A2" s="1" t="s">
        <v>267</v>
      </c>
      <c r="B2" s="11">
        <v>2</v>
      </c>
      <c r="C2" s="2">
        <v>47</v>
      </c>
    </row>
    <row r="3" spans="1:3">
      <c r="A3" s="1" t="s">
        <v>265</v>
      </c>
      <c r="B3" s="11">
        <v>2</v>
      </c>
      <c r="C3" s="31">
        <v>69</v>
      </c>
    </row>
    <row r="4" spans="1:3">
      <c r="A4" s="1" t="s">
        <v>260</v>
      </c>
      <c r="B4" s="11">
        <v>2</v>
      </c>
      <c r="C4" s="2">
        <v>15</v>
      </c>
    </row>
    <row r="5" spans="1:3">
      <c r="A5" s="1" t="s">
        <v>262</v>
      </c>
      <c r="B5" s="11">
        <v>2</v>
      </c>
      <c r="C5" s="2">
        <v>33</v>
      </c>
    </row>
    <row r="6" spans="1:3">
      <c r="A6" s="1" t="s">
        <v>266</v>
      </c>
      <c r="B6" s="11">
        <v>2</v>
      </c>
      <c r="C6" s="31">
        <v>89</v>
      </c>
    </row>
    <row r="7" spans="1:3">
      <c r="A7" s="1" t="s">
        <v>261</v>
      </c>
      <c r="B7" s="11">
        <v>2</v>
      </c>
      <c r="C7" s="31">
        <v>97</v>
      </c>
    </row>
    <row r="8" spans="1:3">
      <c r="A8" s="1" t="s">
        <v>259</v>
      </c>
      <c r="B8" s="11">
        <v>2</v>
      </c>
      <c r="C8" s="2">
        <v>5</v>
      </c>
    </row>
    <row r="9" spans="1:3">
      <c r="A9" s="1" t="s">
        <v>264</v>
      </c>
      <c r="B9" s="11">
        <v>2</v>
      </c>
      <c r="C9" s="2"/>
    </row>
    <row r="10" spans="1:3">
      <c r="A10" s="1" t="s">
        <v>343</v>
      </c>
      <c r="B10" s="11">
        <v>2</v>
      </c>
      <c r="C10" s="2">
        <v>40</v>
      </c>
    </row>
    <row r="11" spans="1:3">
      <c r="A11" s="1" t="s">
        <v>263</v>
      </c>
      <c r="B11" s="11">
        <v>2</v>
      </c>
      <c r="C11" s="31">
        <v>53</v>
      </c>
    </row>
    <row r="12" spans="1:3">
      <c r="A12" s="5" t="s">
        <v>348</v>
      </c>
      <c r="B12" s="11">
        <v>2</v>
      </c>
      <c r="C12" s="3"/>
    </row>
    <row r="13" spans="1:3">
      <c r="A13" s="36" t="s">
        <v>349</v>
      </c>
      <c r="B13" s="11">
        <v>2</v>
      </c>
      <c r="C13" s="9"/>
    </row>
    <row r="14" spans="1:3">
      <c r="A14" s="1"/>
      <c r="B14" s="11"/>
    </row>
    <row r="15" spans="1:3">
      <c r="A15" s="1" t="s">
        <v>268</v>
      </c>
      <c r="B15" s="11">
        <v>3</v>
      </c>
      <c r="C15" s="31">
        <v>62</v>
      </c>
    </row>
    <row r="16" spans="1:3">
      <c r="A16" s="1" t="s">
        <v>270</v>
      </c>
      <c r="B16" s="11">
        <v>3</v>
      </c>
      <c r="C16" s="31">
        <v>82</v>
      </c>
    </row>
    <row r="17" spans="1:3">
      <c r="A17" s="1" t="s">
        <v>272</v>
      </c>
      <c r="B17" s="11">
        <v>3</v>
      </c>
      <c r="C17" s="31">
        <v>56</v>
      </c>
    </row>
    <row r="18" spans="1:3">
      <c r="A18" s="1" t="s">
        <v>274</v>
      </c>
      <c r="B18" s="11">
        <v>3</v>
      </c>
      <c r="C18" s="31">
        <v>96</v>
      </c>
    </row>
    <row r="19" spans="1:3">
      <c r="A19" s="1" t="s">
        <v>271</v>
      </c>
      <c r="B19" s="11">
        <v>3</v>
      </c>
      <c r="C19" s="31">
        <v>88</v>
      </c>
    </row>
    <row r="20" spans="1:3">
      <c r="A20" s="1" t="s">
        <v>269</v>
      </c>
      <c r="B20" s="11">
        <v>3</v>
      </c>
      <c r="C20" s="31">
        <v>75</v>
      </c>
    </row>
    <row r="21" spans="1:3">
      <c r="A21" s="1" t="s">
        <v>273</v>
      </c>
      <c r="B21" s="11">
        <v>3</v>
      </c>
      <c r="C21" s="31">
        <v>77</v>
      </c>
    </row>
    <row r="22" spans="1:3">
      <c r="A22" t="s">
        <v>346</v>
      </c>
      <c r="B22" s="11">
        <v>3</v>
      </c>
      <c r="C22" s="3">
        <v>42</v>
      </c>
    </row>
    <row r="23" spans="1:3">
      <c r="A23" s="2" t="s">
        <v>347</v>
      </c>
      <c r="B23" s="11">
        <v>3</v>
      </c>
      <c r="C23" s="2">
        <v>22</v>
      </c>
    </row>
    <row r="24" spans="1:3">
      <c r="A24" s="1"/>
      <c r="B24" s="11"/>
      <c r="C24" s="7"/>
    </row>
    <row r="25" spans="1:3">
      <c r="A25" s="1"/>
      <c r="B25" s="11"/>
    </row>
    <row r="26" spans="1:3">
      <c r="A26" s="1" t="s">
        <v>278</v>
      </c>
      <c r="B26" s="11">
        <v>4</v>
      </c>
      <c r="C26" s="31">
        <v>67</v>
      </c>
    </row>
    <row r="27" spans="1:3">
      <c r="A27" s="1" t="s">
        <v>285</v>
      </c>
      <c r="B27" s="11">
        <v>4</v>
      </c>
      <c r="C27" s="31">
        <v>67</v>
      </c>
    </row>
    <row r="28" spans="1:3">
      <c r="A28" s="1" t="s">
        <v>276</v>
      </c>
      <c r="B28" s="11">
        <v>4</v>
      </c>
      <c r="C28" s="31">
        <v>64</v>
      </c>
    </row>
    <row r="29" spans="1:3">
      <c r="A29" s="1" t="s">
        <v>279</v>
      </c>
      <c r="B29" s="11">
        <v>4</v>
      </c>
      <c r="C29" s="2">
        <v>46</v>
      </c>
    </row>
    <row r="30" spans="1:3">
      <c r="A30" s="1" t="s">
        <v>286</v>
      </c>
      <c r="B30" s="11">
        <v>4</v>
      </c>
      <c r="C30" s="2"/>
    </row>
    <row r="31" spans="1:3">
      <c r="A31" s="1" t="s">
        <v>281</v>
      </c>
      <c r="B31" s="11">
        <v>4</v>
      </c>
      <c r="C31" s="31">
        <v>89</v>
      </c>
    </row>
    <row r="32" spans="1:3">
      <c r="A32" s="1" t="s">
        <v>284</v>
      </c>
      <c r="B32" s="11">
        <v>4</v>
      </c>
      <c r="C32" s="31">
        <v>93</v>
      </c>
    </row>
    <row r="33" spans="1:3">
      <c r="A33" s="14" t="s">
        <v>305</v>
      </c>
      <c r="B33" s="11">
        <v>4</v>
      </c>
      <c r="C33" s="31">
        <v>62</v>
      </c>
    </row>
    <row r="34" spans="1:3">
      <c r="A34" s="1" t="s">
        <v>283</v>
      </c>
      <c r="B34" s="11">
        <v>4</v>
      </c>
      <c r="C34" s="31">
        <v>61</v>
      </c>
    </row>
    <row r="35" spans="1:3">
      <c r="A35" s="1" t="s">
        <v>280</v>
      </c>
      <c r="B35" s="11">
        <v>4</v>
      </c>
      <c r="C35" s="31">
        <v>59</v>
      </c>
    </row>
    <row r="36" spans="1:3">
      <c r="A36" s="3" t="s">
        <v>340</v>
      </c>
      <c r="B36" s="11">
        <v>4</v>
      </c>
      <c r="C36" s="2">
        <v>9</v>
      </c>
    </row>
    <row r="37" spans="1:3">
      <c r="A37" s="1" t="s">
        <v>275</v>
      </c>
      <c r="B37" s="11">
        <v>4</v>
      </c>
      <c r="C37" s="1">
        <v>13</v>
      </c>
    </row>
    <row r="38" spans="1:3">
      <c r="A38" s="1" t="s">
        <v>277</v>
      </c>
      <c r="B38" s="11">
        <v>4</v>
      </c>
      <c r="C38" s="2">
        <v>26</v>
      </c>
    </row>
    <row r="39" spans="1:3">
      <c r="A39" s="1"/>
      <c r="B39" s="11"/>
    </row>
    <row r="40" spans="1:3">
      <c r="A40" s="1" t="s">
        <v>289</v>
      </c>
      <c r="B40" s="11">
        <v>5</v>
      </c>
      <c r="C40" s="2"/>
    </row>
    <row r="41" spans="1:3">
      <c r="A41" s="1" t="s">
        <v>293</v>
      </c>
      <c r="B41" s="11">
        <v>5</v>
      </c>
      <c r="C41" s="2">
        <v>18</v>
      </c>
    </row>
    <row r="42" spans="1:3">
      <c r="A42" s="1" t="s">
        <v>282</v>
      </c>
      <c r="B42" s="11">
        <v>5</v>
      </c>
      <c r="C42" s="31">
        <v>97</v>
      </c>
    </row>
    <row r="43" spans="1:3">
      <c r="A43" s="1" t="s">
        <v>287</v>
      </c>
      <c r="B43" s="11">
        <v>5</v>
      </c>
      <c r="C43" s="2">
        <v>38</v>
      </c>
    </row>
    <row r="44" spans="1:3">
      <c r="A44" s="1" t="s">
        <v>288</v>
      </c>
      <c r="B44" s="11">
        <v>5</v>
      </c>
      <c r="C44" s="31">
        <v>80</v>
      </c>
    </row>
    <row r="45" spans="1:3">
      <c r="A45" s="1" t="s">
        <v>291</v>
      </c>
      <c r="B45" s="11">
        <v>5</v>
      </c>
      <c r="C45" s="2">
        <v>37</v>
      </c>
    </row>
    <row r="46" spans="1:3">
      <c r="A46" s="1" t="s">
        <v>304</v>
      </c>
      <c r="B46" s="11">
        <v>5</v>
      </c>
      <c r="C46" s="31">
        <v>94</v>
      </c>
    </row>
    <row r="47" spans="1:3">
      <c r="A47" s="2" t="s">
        <v>290</v>
      </c>
      <c r="B47" s="11">
        <v>5</v>
      </c>
      <c r="C47" s="2">
        <v>2</v>
      </c>
    </row>
    <row r="48" spans="1:3">
      <c r="A48" s="1" t="s">
        <v>292</v>
      </c>
      <c r="B48" s="11">
        <v>5</v>
      </c>
      <c r="C48" s="2">
        <v>27</v>
      </c>
    </row>
    <row r="49" spans="1:3">
      <c r="A49" s="3" t="s">
        <v>350</v>
      </c>
      <c r="B49" s="11">
        <v>5</v>
      </c>
      <c r="C49" s="3">
        <v>8</v>
      </c>
    </row>
    <row r="50" spans="1:3">
      <c r="A50" s="1"/>
      <c r="B50" s="11"/>
    </row>
    <row r="51" spans="1:3">
      <c r="A51" s="1" t="s">
        <v>303</v>
      </c>
      <c r="B51" s="11">
        <v>6</v>
      </c>
      <c r="C51" s="2">
        <v>40</v>
      </c>
    </row>
    <row r="52" spans="1:3">
      <c r="A52" s="1" t="s">
        <v>295</v>
      </c>
      <c r="B52" s="11">
        <v>6</v>
      </c>
      <c r="C52" s="31">
        <v>50</v>
      </c>
    </row>
    <row r="53" spans="1:3">
      <c r="A53" s="1" t="s">
        <v>294</v>
      </c>
      <c r="B53" s="11">
        <v>6</v>
      </c>
      <c r="C53" s="31">
        <v>82</v>
      </c>
    </row>
    <row r="54" spans="1:3">
      <c r="A54" s="1" t="s">
        <v>301</v>
      </c>
      <c r="B54" s="11">
        <v>6</v>
      </c>
      <c r="C54" s="2">
        <v>22</v>
      </c>
    </row>
    <row r="55" spans="1:3">
      <c r="A55" s="1" t="s">
        <v>296</v>
      </c>
      <c r="B55" s="11">
        <v>6</v>
      </c>
      <c r="C55" s="2"/>
    </row>
    <row r="56" spans="1:3">
      <c r="A56" s="1" t="s">
        <v>298</v>
      </c>
      <c r="B56" s="11">
        <v>6</v>
      </c>
      <c r="C56" s="31">
        <v>89</v>
      </c>
    </row>
    <row r="57" spans="1:3">
      <c r="A57" s="1" t="s">
        <v>299</v>
      </c>
      <c r="B57" s="11">
        <v>6</v>
      </c>
      <c r="C57" s="31">
        <v>60</v>
      </c>
    </row>
    <row r="58" spans="1:3">
      <c r="A58" s="1" t="s">
        <v>300</v>
      </c>
      <c r="B58" s="11">
        <v>6</v>
      </c>
      <c r="C58" s="2">
        <v>30</v>
      </c>
    </row>
    <row r="59" spans="1:3">
      <c r="A59" s="14" t="s">
        <v>306</v>
      </c>
      <c r="B59" s="11">
        <v>6</v>
      </c>
      <c r="C59" s="31">
        <v>63</v>
      </c>
    </row>
    <row r="60" spans="1:3">
      <c r="A60" s="1" t="s">
        <v>297</v>
      </c>
      <c r="B60" s="11">
        <v>6</v>
      </c>
      <c r="C60" s="31">
        <v>77</v>
      </c>
    </row>
    <row r="61" spans="1:3">
      <c r="A61" s="1" t="s">
        <v>304</v>
      </c>
      <c r="B61" s="11">
        <v>6</v>
      </c>
      <c r="C61" s="31">
        <v>96</v>
      </c>
    </row>
    <row r="62" spans="1:3">
      <c r="A62" s="1" t="s">
        <v>302</v>
      </c>
      <c r="B62" s="11">
        <v>6</v>
      </c>
      <c r="C62" s="2">
        <v>39</v>
      </c>
    </row>
    <row r="63" spans="1:3">
      <c r="A63" s="30" t="s">
        <v>339</v>
      </c>
      <c r="B63" s="11">
        <v>6</v>
      </c>
      <c r="C63" s="2">
        <v>36</v>
      </c>
    </row>
    <row r="65" spans="3:3">
      <c r="C65" s="8" t="s">
        <v>356</v>
      </c>
    </row>
  </sheetData>
  <sortState ref="A2:M13">
    <sortCondition ref="A2:A13"/>
  </sortState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Q45"/>
  <sheetViews>
    <sheetView workbookViewId="0">
      <pane ySplit="1" topLeftCell="A17" activePane="bottomLeft" state="frozen"/>
      <selection pane="bottomLeft" activeCell="X29" sqref="X29:X38"/>
    </sheetView>
  </sheetViews>
  <sheetFormatPr defaultColWidth="8.88671875" defaultRowHeight="14.4"/>
  <cols>
    <col min="1" max="1" width="13.33203125" style="8" customWidth="1"/>
    <col min="2" max="2" width="10.33203125" style="8" customWidth="1"/>
    <col min="3" max="3" width="12.109375" style="8" customWidth="1"/>
    <col min="4" max="8" width="4.109375" style="8" customWidth="1"/>
    <col min="9" max="9" width="6.21875" style="8" customWidth="1"/>
    <col min="10" max="11" width="5" style="8" customWidth="1"/>
    <col min="12" max="12" width="6.6640625" style="8" customWidth="1"/>
    <col min="13" max="13" width="5.21875" style="8" customWidth="1"/>
    <col min="14" max="14" width="2.5546875" style="8" customWidth="1"/>
    <col min="15" max="21" width="5.44140625" style="8" customWidth="1"/>
    <col min="22" max="23" width="8.88671875" style="8"/>
    <col min="24" max="24" width="34.21875" style="8" customWidth="1"/>
    <col min="25" max="16384" width="8.88671875" style="8"/>
  </cols>
  <sheetData>
    <row r="1" spans="1:1837" ht="40.200000000000003">
      <c r="A1" s="12" t="s">
        <v>1</v>
      </c>
      <c r="B1" s="12" t="s">
        <v>2</v>
      </c>
      <c r="C1" s="12" t="s">
        <v>3</v>
      </c>
      <c r="D1" s="17" t="s">
        <v>310</v>
      </c>
      <c r="E1" s="18" t="s">
        <v>311</v>
      </c>
      <c r="F1" s="19" t="s">
        <v>312</v>
      </c>
      <c r="G1" s="20" t="s">
        <v>313</v>
      </c>
      <c r="H1" s="20" t="s">
        <v>314</v>
      </c>
      <c r="I1" s="20" t="s">
        <v>315</v>
      </c>
      <c r="J1" s="29" t="s">
        <v>316</v>
      </c>
      <c r="K1" s="19" t="s">
        <v>317</v>
      </c>
      <c r="L1" s="21" t="s">
        <v>318</v>
      </c>
      <c r="M1" s="22" t="s">
        <v>319</v>
      </c>
      <c r="N1" s="22"/>
      <c r="O1" s="22" t="s">
        <v>320</v>
      </c>
      <c r="P1" s="22" t="s">
        <v>321</v>
      </c>
      <c r="Q1" s="23" t="s">
        <v>322</v>
      </c>
      <c r="R1" s="23" t="s">
        <v>323</v>
      </c>
      <c r="S1" s="23" t="s">
        <v>324</v>
      </c>
      <c r="T1" s="23" t="s">
        <v>325</v>
      </c>
      <c r="U1" s="23" t="s">
        <v>326</v>
      </c>
      <c r="V1" s="21" t="s">
        <v>327</v>
      </c>
      <c r="W1" s="23" t="s">
        <v>328</v>
      </c>
    </row>
    <row r="2" spans="1:1837">
      <c r="A2" s="2" t="s">
        <v>159</v>
      </c>
      <c r="B2" s="2" t="s">
        <v>152</v>
      </c>
      <c r="C2" s="2" t="s">
        <v>44</v>
      </c>
      <c r="D2" s="24">
        <v>96</v>
      </c>
      <c r="E2" s="24">
        <v>95.662100456621005</v>
      </c>
      <c r="F2" s="24">
        <v>91</v>
      </c>
      <c r="G2" s="25">
        <v>98</v>
      </c>
      <c r="H2" s="25"/>
      <c r="I2" s="25"/>
      <c r="J2" s="26">
        <f>MAX(G2:I2)</f>
        <v>98</v>
      </c>
      <c r="K2" s="24"/>
      <c r="L2" s="24">
        <f t="shared" ref="L2:L43" si="0">SUM(D2:F2,J2:K2)</f>
        <v>380.66210045662103</v>
      </c>
      <c r="M2" s="2">
        <f t="shared" ref="M2:M43" si="1">COUNT(D2:F2,J2:K2)</f>
        <v>4</v>
      </c>
      <c r="N2" s="2"/>
      <c r="O2" s="2"/>
      <c r="P2" s="2"/>
      <c r="Q2" s="2">
        <f t="shared" ref="Q2:Q43" si="2">IF(D2&gt;50,1,0)</f>
        <v>1</v>
      </c>
      <c r="R2" s="2">
        <f t="shared" ref="R2:R43" si="3">IF(E2&gt;=42,1,0)</f>
        <v>1</v>
      </c>
      <c r="S2" s="2">
        <f t="shared" ref="S2:S43" si="4">IF(F2&gt;=49,1,0)</f>
        <v>1</v>
      </c>
      <c r="T2" s="2">
        <f t="shared" ref="T2:T43" si="5">IF(J2&gt;=60,1,0)</f>
        <v>1</v>
      </c>
      <c r="U2" s="2">
        <f t="shared" ref="U2:U43" si="6">IF(K2&gt;=50,1,0)</f>
        <v>0</v>
      </c>
      <c r="V2" s="2">
        <f t="shared" ref="V2:V43" si="7">SUM(Q2:U2)</f>
        <v>4</v>
      </c>
      <c r="W2" s="24">
        <f t="shared" ref="W2:W8" si="8">L2-MIN(D2:F2,J2:K2)</f>
        <v>289.66210045662103</v>
      </c>
      <c r="X2" s="34" t="s">
        <v>366</v>
      </c>
    </row>
    <row r="3" spans="1:1837">
      <c r="A3" s="2" t="s">
        <v>160</v>
      </c>
      <c r="B3" s="2" t="s">
        <v>49</v>
      </c>
      <c r="C3" s="2" t="s">
        <v>62</v>
      </c>
      <c r="D3" s="24">
        <v>92</v>
      </c>
      <c r="E3" s="24">
        <v>83</v>
      </c>
      <c r="F3" s="24">
        <v>88</v>
      </c>
      <c r="G3" s="25">
        <v>93</v>
      </c>
      <c r="H3" s="25"/>
      <c r="I3" s="25"/>
      <c r="J3" s="26">
        <f>MAX(G3:I3)</f>
        <v>93</v>
      </c>
      <c r="K3" s="24"/>
      <c r="L3" s="24">
        <f t="shared" si="0"/>
        <v>356</v>
      </c>
      <c r="M3" s="2">
        <f t="shared" si="1"/>
        <v>4</v>
      </c>
      <c r="N3" s="2"/>
      <c r="O3" s="2"/>
      <c r="P3" s="2"/>
      <c r="Q3" s="2">
        <f t="shared" si="2"/>
        <v>1</v>
      </c>
      <c r="R3" s="2">
        <f t="shared" si="3"/>
        <v>1</v>
      </c>
      <c r="S3" s="2">
        <f t="shared" si="4"/>
        <v>1</v>
      </c>
      <c r="T3" s="2">
        <f t="shared" si="5"/>
        <v>1</v>
      </c>
      <c r="U3" s="2">
        <f t="shared" si="6"/>
        <v>0</v>
      </c>
      <c r="V3" s="2">
        <f t="shared" si="7"/>
        <v>4</v>
      </c>
      <c r="W3" s="24">
        <f t="shared" si="8"/>
        <v>273</v>
      </c>
      <c r="X3" s="34" t="s">
        <v>366</v>
      </c>
    </row>
    <row r="4" spans="1:1837">
      <c r="A4" s="2" t="s">
        <v>154</v>
      </c>
      <c r="B4" s="2" t="s">
        <v>12</v>
      </c>
      <c r="C4" s="2" t="s">
        <v>18</v>
      </c>
      <c r="D4" s="24">
        <v>92</v>
      </c>
      <c r="E4" s="24">
        <v>89</v>
      </c>
      <c r="F4" s="24"/>
      <c r="G4" s="25">
        <v>90</v>
      </c>
      <c r="H4" s="25"/>
      <c r="I4" s="25"/>
      <c r="J4" s="26">
        <f>MAX(G4:I4)</f>
        <v>90</v>
      </c>
      <c r="K4" s="24">
        <v>90</v>
      </c>
      <c r="L4" s="24">
        <f t="shared" si="0"/>
        <v>361</v>
      </c>
      <c r="M4" s="2">
        <f t="shared" si="1"/>
        <v>4</v>
      </c>
      <c r="N4" s="2"/>
      <c r="O4" s="2"/>
      <c r="P4" s="2"/>
      <c r="Q4" s="2">
        <f t="shared" si="2"/>
        <v>1</v>
      </c>
      <c r="R4" s="2">
        <f t="shared" si="3"/>
        <v>1</v>
      </c>
      <c r="S4" s="2">
        <f t="shared" si="4"/>
        <v>0</v>
      </c>
      <c r="T4" s="2">
        <f t="shared" si="5"/>
        <v>1</v>
      </c>
      <c r="U4" s="2">
        <f t="shared" si="6"/>
        <v>1</v>
      </c>
      <c r="V4" s="2">
        <f t="shared" si="7"/>
        <v>4</v>
      </c>
      <c r="W4" s="24">
        <f t="shared" si="8"/>
        <v>272</v>
      </c>
      <c r="X4" s="34" t="s">
        <v>366</v>
      </c>
    </row>
    <row r="5" spans="1:1837" s="15" customFormat="1">
      <c r="A5" s="2" t="s">
        <v>157</v>
      </c>
      <c r="B5" s="2" t="s">
        <v>158</v>
      </c>
      <c r="C5" s="2" t="s">
        <v>18</v>
      </c>
      <c r="D5" s="33">
        <v>87</v>
      </c>
      <c r="E5" s="24">
        <v>89</v>
      </c>
      <c r="F5" s="24"/>
      <c r="G5" s="25">
        <v>95</v>
      </c>
      <c r="H5" s="25"/>
      <c r="I5" s="25"/>
      <c r="J5" s="26">
        <f>MAX(G5:I5)</f>
        <v>95</v>
      </c>
      <c r="K5" s="24">
        <v>86</v>
      </c>
      <c r="L5" s="24">
        <f t="shared" si="0"/>
        <v>357</v>
      </c>
      <c r="M5" s="2">
        <f t="shared" si="1"/>
        <v>4</v>
      </c>
      <c r="N5" s="2"/>
      <c r="O5" s="2"/>
      <c r="P5" s="2"/>
      <c r="Q5" s="2">
        <f t="shared" si="2"/>
        <v>1</v>
      </c>
      <c r="R5" s="2">
        <f t="shared" si="3"/>
        <v>1</v>
      </c>
      <c r="S5" s="2">
        <f t="shared" si="4"/>
        <v>0</v>
      </c>
      <c r="T5" s="2">
        <f t="shared" si="5"/>
        <v>1</v>
      </c>
      <c r="U5" s="2">
        <f t="shared" si="6"/>
        <v>1</v>
      </c>
      <c r="V5" s="2">
        <f t="shared" si="7"/>
        <v>4</v>
      </c>
      <c r="W5" s="24">
        <f t="shared" si="8"/>
        <v>271</v>
      </c>
      <c r="X5" s="34" t="s">
        <v>366</v>
      </c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  <c r="AMI5" s="8"/>
      <c r="AMJ5" s="8"/>
      <c r="AMK5" s="8"/>
      <c r="AML5" s="8"/>
      <c r="AMM5" s="8"/>
      <c r="AMN5" s="8"/>
      <c r="AMO5" s="8"/>
      <c r="AMP5" s="8"/>
      <c r="AMQ5" s="8"/>
      <c r="AMR5" s="8"/>
      <c r="AMS5" s="8"/>
      <c r="AMT5" s="8"/>
      <c r="AMU5" s="8"/>
      <c r="AMV5" s="8"/>
      <c r="AMW5" s="8"/>
      <c r="AMX5" s="8"/>
      <c r="AMY5" s="8"/>
      <c r="AMZ5" s="8"/>
      <c r="ANA5" s="8"/>
      <c r="ANB5" s="8"/>
      <c r="ANC5" s="8"/>
      <c r="AND5" s="8"/>
      <c r="ANE5" s="8"/>
      <c r="ANF5" s="8"/>
      <c r="ANG5" s="8"/>
      <c r="ANH5" s="8"/>
      <c r="ANI5" s="8"/>
      <c r="ANJ5" s="8"/>
      <c r="ANK5" s="8"/>
      <c r="ANL5" s="8"/>
      <c r="ANM5" s="8"/>
      <c r="ANN5" s="8"/>
      <c r="ANO5" s="8"/>
      <c r="ANP5" s="8"/>
      <c r="ANQ5" s="8"/>
      <c r="ANR5" s="8"/>
      <c r="ANS5" s="8"/>
      <c r="ANT5" s="8"/>
      <c r="ANU5" s="8"/>
      <c r="ANV5" s="8"/>
      <c r="ANW5" s="8"/>
      <c r="ANX5" s="8"/>
      <c r="ANY5" s="8"/>
      <c r="ANZ5" s="8"/>
      <c r="AOA5" s="8"/>
      <c r="AOB5" s="8"/>
      <c r="AOC5" s="8"/>
      <c r="AOD5" s="8"/>
      <c r="AOE5" s="8"/>
      <c r="AOF5" s="8"/>
      <c r="AOG5" s="8"/>
      <c r="AOH5" s="8"/>
      <c r="AOI5" s="8"/>
      <c r="AOJ5" s="8"/>
      <c r="AOK5" s="8"/>
      <c r="AOL5" s="8"/>
      <c r="AOM5" s="8"/>
      <c r="AON5" s="8"/>
      <c r="AOO5" s="8"/>
      <c r="AOP5" s="8"/>
      <c r="AOQ5" s="8"/>
      <c r="AOR5" s="8"/>
      <c r="AOS5" s="8"/>
      <c r="AOT5" s="8"/>
      <c r="AOU5" s="8"/>
      <c r="AOV5" s="8"/>
      <c r="AOW5" s="8"/>
      <c r="AOX5" s="8"/>
      <c r="AOY5" s="8"/>
      <c r="AOZ5" s="8"/>
      <c r="APA5" s="8"/>
      <c r="APB5" s="8"/>
      <c r="APC5" s="8"/>
      <c r="APD5" s="8"/>
      <c r="APE5" s="8"/>
      <c r="APF5" s="8"/>
      <c r="APG5" s="8"/>
      <c r="APH5" s="8"/>
      <c r="API5" s="8"/>
      <c r="APJ5" s="8"/>
      <c r="APK5" s="8"/>
      <c r="APL5" s="8"/>
      <c r="APM5" s="8"/>
      <c r="APN5" s="8"/>
      <c r="APO5" s="8"/>
      <c r="APP5" s="8"/>
      <c r="APQ5" s="8"/>
      <c r="APR5" s="8"/>
      <c r="APS5" s="8"/>
      <c r="APT5" s="8"/>
      <c r="APU5" s="8"/>
      <c r="APV5" s="8"/>
      <c r="APW5" s="8"/>
      <c r="APX5" s="8"/>
      <c r="APY5" s="8"/>
      <c r="APZ5" s="8"/>
      <c r="AQA5" s="8"/>
      <c r="AQB5" s="8"/>
      <c r="AQC5" s="8"/>
      <c r="AQD5" s="8"/>
      <c r="AQE5" s="8"/>
      <c r="AQF5" s="8"/>
      <c r="AQG5" s="8"/>
      <c r="AQH5" s="8"/>
      <c r="AQI5" s="8"/>
      <c r="AQJ5" s="8"/>
      <c r="AQK5" s="8"/>
      <c r="AQL5" s="8"/>
      <c r="AQM5" s="8"/>
      <c r="AQN5" s="8"/>
      <c r="AQO5" s="8"/>
      <c r="AQP5" s="8"/>
      <c r="AQQ5" s="8"/>
      <c r="AQR5" s="8"/>
      <c r="AQS5" s="8"/>
      <c r="AQT5" s="8"/>
      <c r="AQU5" s="8"/>
      <c r="AQV5" s="8"/>
      <c r="AQW5" s="8"/>
      <c r="AQX5" s="8"/>
      <c r="AQY5" s="8"/>
      <c r="AQZ5" s="8"/>
      <c r="ARA5" s="8"/>
      <c r="ARB5" s="8"/>
      <c r="ARC5" s="8"/>
      <c r="ARD5" s="8"/>
      <c r="ARE5" s="8"/>
      <c r="ARF5" s="8"/>
      <c r="ARG5" s="8"/>
      <c r="ARH5" s="8"/>
      <c r="ARI5" s="8"/>
      <c r="ARJ5" s="8"/>
      <c r="ARK5" s="8"/>
      <c r="ARL5" s="8"/>
      <c r="ARM5" s="8"/>
      <c r="ARN5" s="8"/>
      <c r="ARO5" s="8"/>
      <c r="ARP5" s="8"/>
      <c r="ARQ5" s="8"/>
      <c r="ARR5" s="8"/>
      <c r="ARS5" s="8"/>
      <c r="ART5" s="8"/>
      <c r="ARU5" s="8"/>
      <c r="ARV5" s="8"/>
      <c r="ARW5" s="8"/>
      <c r="ARX5" s="8"/>
      <c r="ARY5" s="8"/>
      <c r="ARZ5" s="8"/>
      <c r="ASA5" s="8"/>
      <c r="ASB5" s="8"/>
      <c r="ASC5" s="8"/>
      <c r="ASD5" s="8"/>
      <c r="ASE5" s="8"/>
      <c r="ASF5" s="8"/>
      <c r="ASG5" s="8"/>
      <c r="ASH5" s="8"/>
      <c r="ASI5" s="8"/>
      <c r="ASJ5" s="8"/>
      <c r="ASK5" s="8"/>
      <c r="ASL5" s="8"/>
      <c r="ASM5" s="8"/>
      <c r="ASN5" s="8"/>
      <c r="ASO5" s="8"/>
      <c r="ASP5" s="8"/>
      <c r="ASQ5" s="8"/>
      <c r="ASR5" s="8"/>
      <c r="ASS5" s="8"/>
      <c r="AST5" s="8"/>
      <c r="ASU5" s="8"/>
      <c r="ASV5" s="8"/>
      <c r="ASW5" s="8"/>
      <c r="ASX5" s="8"/>
      <c r="ASY5" s="8"/>
      <c r="ASZ5" s="8"/>
      <c r="ATA5" s="8"/>
      <c r="ATB5" s="8"/>
      <c r="ATC5" s="8"/>
      <c r="ATD5" s="8"/>
      <c r="ATE5" s="8"/>
      <c r="ATF5" s="8"/>
      <c r="ATG5" s="8"/>
      <c r="ATH5" s="8"/>
      <c r="ATI5" s="8"/>
      <c r="ATJ5" s="8"/>
      <c r="ATK5" s="8"/>
      <c r="ATL5" s="8"/>
      <c r="ATM5" s="8"/>
      <c r="ATN5" s="8"/>
      <c r="ATO5" s="8"/>
      <c r="ATP5" s="8"/>
      <c r="ATQ5" s="8"/>
      <c r="ATR5" s="8"/>
      <c r="ATS5" s="8"/>
      <c r="ATT5" s="8"/>
      <c r="ATU5" s="8"/>
      <c r="ATV5" s="8"/>
      <c r="ATW5" s="8"/>
      <c r="ATX5" s="8"/>
      <c r="ATY5" s="8"/>
      <c r="ATZ5" s="8"/>
      <c r="AUA5" s="8"/>
      <c r="AUB5" s="8"/>
      <c r="AUC5" s="8"/>
      <c r="AUD5" s="8"/>
      <c r="AUE5" s="8"/>
      <c r="AUF5" s="8"/>
      <c r="AUG5" s="8"/>
      <c r="AUH5" s="8"/>
      <c r="AUI5" s="8"/>
      <c r="AUJ5" s="8"/>
      <c r="AUK5" s="8"/>
      <c r="AUL5" s="8"/>
      <c r="AUM5" s="8"/>
      <c r="AUN5" s="8"/>
      <c r="AUO5" s="8"/>
      <c r="AUP5" s="8"/>
      <c r="AUQ5" s="8"/>
      <c r="AUR5" s="8"/>
      <c r="AUS5" s="8"/>
      <c r="AUT5" s="8"/>
      <c r="AUU5" s="8"/>
      <c r="AUV5" s="8"/>
      <c r="AUW5" s="8"/>
      <c r="AUX5" s="8"/>
      <c r="AUY5" s="8"/>
      <c r="AUZ5" s="8"/>
      <c r="AVA5" s="8"/>
      <c r="AVB5" s="8"/>
      <c r="AVC5" s="8"/>
      <c r="AVD5" s="8"/>
      <c r="AVE5" s="8"/>
      <c r="AVF5" s="8"/>
      <c r="AVG5" s="8"/>
      <c r="AVH5" s="8"/>
      <c r="AVI5" s="8"/>
      <c r="AVJ5" s="8"/>
      <c r="AVK5" s="8"/>
      <c r="AVL5" s="8"/>
      <c r="AVM5" s="8"/>
      <c r="AVN5" s="8"/>
      <c r="AVO5" s="8"/>
      <c r="AVP5" s="8"/>
      <c r="AVQ5" s="8"/>
      <c r="AVR5" s="8"/>
      <c r="AVS5" s="8"/>
      <c r="AVT5" s="8"/>
      <c r="AVU5" s="8"/>
      <c r="AVV5" s="8"/>
      <c r="AVW5" s="8"/>
      <c r="AVX5" s="8"/>
      <c r="AVY5" s="8"/>
      <c r="AVZ5" s="8"/>
      <c r="AWA5" s="8"/>
      <c r="AWB5" s="8"/>
      <c r="AWC5" s="8"/>
      <c r="AWD5" s="8"/>
      <c r="AWE5" s="8"/>
      <c r="AWF5" s="8"/>
      <c r="AWG5" s="8"/>
      <c r="AWH5" s="8"/>
      <c r="AWI5" s="8"/>
      <c r="AWJ5" s="8"/>
      <c r="AWK5" s="8"/>
      <c r="AWL5" s="8"/>
      <c r="AWM5" s="8"/>
      <c r="AWN5" s="8"/>
      <c r="AWO5" s="8"/>
      <c r="AWP5" s="8"/>
      <c r="AWQ5" s="8"/>
      <c r="AWR5" s="8"/>
      <c r="AWS5" s="8"/>
      <c r="AWT5" s="8"/>
      <c r="AWU5" s="8"/>
      <c r="AWV5" s="8"/>
      <c r="AWW5" s="8"/>
      <c r="AWX5" s="8"/>
      <c r="AWY5" s="8"/>
      <c r="AWZ5" s="8"/>
      <c r="AXA5" s="8"/>
      <c r="AXB5" s="8"/>
      <c r="AXC5" s="8"/>
      <c r="AXD5" s="8"/>
      <c r="AXE5" s="8"/>
      <c r="AXF5" s="8"/>
      <c r="AXG5" s="8"/>
      <c r="AXH5" s="8"/>
      <c r="AXI5" s="8"/>
      <c r="AXJ5" s="8"/>
      <c r="AXK5" s="8"/>
      <c r="AXL5" s="8"/>
      <c r="AXM5" s="8"/>
      <c r="AXN5" s="8"/>
      <c r="AXO5" s="8"/>
      <c r="AXP5" s="8"/>
      <c r="AXQ5" s="8"/>
      <c r="AXR5" s="8"/>
      <c r="AXS5" s="8"/>
      <c r="AXT5" s="8"/>
      <c r="AXU5" s="8"/>
      <c r="AXV5" s="8"/>
      <c r="AXW5" s="8"/>
      <c r="AXX5" s="8"/>
      <c r="AXY5" s="8"/>
      <c r="AXZ5" s="8"/>
      <c r="AYA5" s="8"/>
      <c r="AYB5" s="8"/>
      <c r="AYC5" s="8"/>
      <c r="AYD5" s="8"/>
      <c r="AYE5" s="8"/>
      <c r="AYF5" s="8"/>
      <c r="AYG5" s="8"/>
      <c r="AYH5" s="8"/>
      <c r="AYI5" s="8"/>
      <c r="AYJ5" s="8"/>
      <c r="AYK5" s="8"/>
      <c r="AYL5" s="8"/>
      <c r="AYM5" s="8"/>
      <c r="AYN5" s="8"/>
      <c r="AYO5" s="8"/>
      <c r="AYP5" s="8"/>
      <c r="AYQ5" s="8"/>
      <c r="AYR5" s="8"/>
      <c r="AYS5" s="8"/>
      <c r="AYT5" s="8"/>
      <c r="AYU5" s="8"/>
      <c r="AYV5" s="8"/>
      <c r="AYW5" s="8"/>
      <c r="AYX5" s="8"/>
      <c r="AYY5" s="8"/>
      <c r="AYZ5" s="8"/>
      <c r="AZA5" s="8"/>
      <c r="AZB5" s="8"/>
      <c r="AZC5" s="8"/>
      <c r="AZD5" s="8"/>
      <c r="AZE5" s="8"/>
      <c r="AZF5" s="8"/>
      <c r="AZG5" s="8"/>
      <c r="AZH5" s="8"/>
      <c r="AZI5" s="8"/>
      <c r="AZJ5" s="8"/>
      <c r="AZK5" s="8"/>
      <c r="AZL5" s="8"/>
      <c r="AZM5" s="8"/>
      <c r="AZN5" s="8"/>
      <c r="AZO5" s="8"/>
      <c r="AZP5" s="8"/>
      <c r="AZQ5" s="8"/>
      <c r="AZR5" s="8"/>
      <c r="AZS5" s="8"/>
      <c r="AZT5" s="8"/>
      <c r="AZU5" s="8"/>
      <c r="AZV5" s="8"/>
      <c r="AZW5" s="8"/>
      <c r="AZX5" s="8"/>
      <c r="AZY5" s="8"/>
      <c r="AZZ5" s="8"/>
      <c r="BAA5" s="8"/>
      <c r="BAB5" s="8"/>
      <c r="BAC5" s="8"/>
      <c r="BAD5" s="8"/>
      <c r="BAE5" s="8"/>
      <c r="BAF5" s="8"/>
      <c r="BAG5" s="8"/>
      <c r="BAH5" s="8"/>
      <c r="BAI5" s="8"/>
      <c r="BAJ5" s="8"/>
      <c r="BAK5" s="8"/>
      <c r="BAL5" s="8"/>
      <c r="BAM5" s="8"/>
      <c r="BAN5" s="8"/>
      <c r="BAO5" s="8"/>
      <c r="BAP5" s="8"/>
      <c r="BAQ5" s="8"/>
      <c r="BAR5" s="8"/>
      <c r="BAS5" s="8"/>
      <c r="BAT5" s="8"/>
      <c r="BAU5" s="8"/>
      <c r="BAV5" s="8"/>
      <c r="BAW5" s="8"/>
      <c r="BAX5" s="8"/>
      <c r="BAY5" s="8"/>
      <c r="BAZ5" s="8"/>
      <c r="BBA5" s="8"/>
      <c r="BBB5" s="8"/>
      <c r="BBC5" s="8"/>
      <c r="BBD5" s="8"/>
      <c r="BBE5" s="8"/>
      <c r="BBF5" s="8"/>
      <c r="BBG5" s="8"/>
      <c r="BBH5" s="8"/>
      <c r="BBI5" s="8"/>
      <c r="BBJ5" s="8"/>
      <c r="BBK5" s="8"/>
      <c r="BBL5" s="8"/>
      <c r="BBM5" s="8"/>
      <c r="BBN5" s="8"/>
      <c r="BBO5" s="8"/>
      <c r="BBP5" s="8"/>
      <c r="BBQ5" s="8"/>
      <c r="BBR5" s="8"/>
      <c r="BBS5" s="8"/>
      <c r="BBT5" s="8"/>
      <c r="BBU5" s="8"/>
      <c r="BBV5" s="8"/>
      <c r="BBW5" s="8"/>
      <c r="BBX5" s="8"/>
      <c r="BBY5" s="8"/>
      <c r="BBZ5" s="8"/>
      <c r="BCA5" s="8"/>
      <c r="BCB5" s="8"/>
      <c r="BCC5" s="8"/>
      <c r="BCD5" s="8"/>
      <c r="BCE5" s="8"/>
      <c r="BCF5" s="8"/>
      <c r="BCG5" s="8"/>
      <c r="BCH5" s="8"/>
      <c r="BCI5" s="8"/>
      <c r="BCJ5" s="8"/>
      <c r="BCK5" s="8"/>
      <c r="BCL5" s="8"/>
      <c r="BCM5" s="8"/>
      <c r="BCN5" s="8"/>
      <c r="BCO5" s="8"/>
      <c r="BCP5" s="8"/>
      <c r="BCQ5" s="8"/>
      <c r="BCR5" s="8"/>
      <c r="BCS5" s="8"/>
      <c r="BCT5" s="8"/>
      <c r="BCU5" s="8"/>
      <c r="BCV5" s="8"/>
      <c r="BCW5" s="8"/>
      <c r="BCX5" s="8"/>
      <c r="BCY5" s="8"/>
      <c r="BCZ5" s="8"/>
      <c r="BDA5" s="8"/>
      <c r="BDB5" s="8"/>
      <c r="BDC5" s="8"/>
      <c r="BDD5" s="8"/>
      <c r="BDE5" s="8"/>
      <c r="BDF5" s="8"/>
      <c r="BDG5" s="8"/>
      <c r="BDH5" s="8"/>
      <c r="BDI5" s="8"/>
      <c r="BDJ5" s="8"/>
      <c r="BDK5" s="8"/>
      <c r="BDL5" s="8"/>
      <c r="BDM5" s="8"/>
      <c r="BDN5" s="8"/>
      <c r="BDO5" s="8"/>
      <c r="BDP5" s="8"/>
      <c r="BDQ5" s="8"/>
      <c r="BDR5" s="8"/>
      <c r="BDS5" s="8"/>
      <c r="BDT5" s="8"/>
      <c r="BDU5" s="8"/>
      <c r="BDV5" s="8"/>
      <c r="BDW5" s="8"/>
      <c r="BDX5" s="8"/>
      <c r="BDY5" s="8"/>
      <c r="BDZ5" s="8"/>
      <c r="BEA5" s="8"/>
      <c r="BEB5" s="8"/>
      <c r="BEC5" s="8"/>
      <c r="BED5" s="8"/>
      <c r="BEE5" s="8"/>
      <c r="BEF5" s="8"/>
      <c r="BEG5" s="8"/>
      <c r="BEH5" s="8"/>
      <c r="BEI5" s="8"/>
      <c r="BEJ5" s="8"/>
      <c r="BEK5" s="8"/>
      <c r="BEL5" s="8"/>
      <c r="BEM5" s="8"/>
      <c r="BEN5" s="8"/>
      <c r="BEO5" s="8"/>
      <c r="BEP5" s="8"/>
      <c r="BEQ5" s="8"/>
      <c r="BER5" s="8"/>
      <c r="BES5" s="8"/>
      <c r="BET5" s="8"/>
      <c r="BEU5" s="8"/>
      <c r="BEV5" s="8"/>
      <c r="BEW5" s="8"/>
      <c r="BEX5" s="8"/>
      <c r="BEY5" s="8"/>
      <c r="BEZ5" s="8"/>
      <c r="BFA5" s="8"/>
      <c r="BFB5" s="8"/>
      <c r="BFC5" s="8"/>
      <c r="BFD5" s="8"/>
      <c r="BFE5" s="8"/>
      <c r="BFF5" s="8"/>
      <c r="BFG5" s="8"/>
      <c r="BFH5" s="8"/>
      <c r="BFI5" s="8"/>
      <c r="BFJ5" s="8"/>
      <c r="BFK5" s="8"/>
      <c r="BFL5" s="8"/>
      <c r="BFM5" s="8"/>
      <c r="BFN5" s="8"/>
      <c r="BFO5" s="8"/>
      <c r="BFP5" s="8"/>
      <c r="BFQ5" s="8"/>
      <c r="BFR5" s="8"/>
      <c r="BFS5" s="8"/>
      <c r="BFT5" s="8"/>
      <c r="BFU5" s="8"/>
      <c r="BFV5" s="8"/>
      <c r="BFW5" s="8"/>
      <c r="BFX5" s="8"/>
      <c r="BFY5" s="8"/>
      <c r="BFZ5" s="8"/>
      <c r="BGA5" s="8"/>
      <c r="BGB5" s="8"/>
      <c r="BGC5" s="8"/>
      <c r="BGD5" s="8"/>
      <c r="BGE5" s="8"/>
      <c r="BGF5" s="8"/>
      <c r="BGG5" s="8"/>
      <c r="BGH5" s="8"/>
      <c r="BGI5" s="8"/>
      <c r="BGJ5" s="8"/>
      <c r="BGK5" s="8"/>
      <c r="BGL5" s="8"/>
      <c r="BGM5" s="8"/>
      <c r="BGN5" s="8"/>
      <c r="BGO5" s="8"/>
      <c r="BGP5" s="8"/>
      <c r="BGQ5" s="8"/>
      <c r="BGR5" s="8"/>
      <c r="BGS5" s="8"/>
      <c r="BGT5" s="8"/>
      <c r="BGU5" s="8"/>
      <c r="BGV5" s="8"/>
      <c r="BGW5" s="8"/>
      <c r="BGX5" s="8"/>
      <c r="BGY5" s="8"/>
      <c r="BGZ5" s="8"/>
      <c r="BHA5" s="8"/>
      <c r="BHB5" s="8"/>
      <c r="BHC5" s="8"/>
      <c r="BHD5" s="8"/>
      <c r="BHE5" s="8"/>
      <c r="BHF5" s="8"/>
      <c r="BHG5" s="8"/>
      <c r="BHH5" s="8"/>
      <c r="BHI5" s="8"/>
      <c r="BHJ5" s="8"/>
      <c r="BHK5" s="8"/>
      <c r="BHL5" s="8"/>
      <c r="BHM5" s="8"/>
      <c r="BHN5" s="8"/>
      <c r="BHO5" s="8"/>
      <c r="BHP5" s="8"/>
      <c r="BHQ5" s="8"/>
      <c r="BHR5" s="8"/>
      <c r="BHS5" s="8"/>
      <c r="BHT5" s="8"/>
      <c r="BHU5" s="8"/>
      <c r="BHV5" s="8"/>
      <c r="BHW5" s="8"/>
      <c r="BHX5" s="8"/>
      <c r="BHY5" s="8"/>
      <c r="BHZ5" s="8"/>
      <c r="BIA5" s="8"/>
      <c r="BIB5" s="8"/>
      <c r="BIC5" s="8"/>
      <c r="BID5" s="8"/>
      <c r="BIE5" s="8"/>
      <c r="BIF5" s="8"/>
      <c r="BIG5" s="8"/>
      <c r="BIH5" s="8"/>
      <c r="BII5" s="8"/>
      <c r="BIJ5" s="8"/>
      <c r="BIK5" s="8"/>
      <c r="BIL5" s="8"/>
      <c r="BIM5" s="8"/>
      <c r="BIN5" s="8"/>
      <c r="BIO5" s="8"/>
      <c r="BIP5" s="8"/>
      <c r="BIQ5" s="8"/>
      <c r="BIR5" s="8"/>
      <c r="BIS5" s="8"/>
      <c r="BIT5" s="8"/>
      <c r="BIU5" s="8"/>
      <c r="BIV5" s="8"/>
      <c r="BIW5" s="8"/>
      <c r="BIX5" s="8"/>
      <c r="BIY5" s="8"/>
      <c r="BIZ5" s="8"/>
      <c r="BJA5" s="8"/>
      <c r="BJB5" s="8"/>
      <c r="BJC5" s="8"/>
      <c r="BJD5" s="8"/>
      <c r="BJE5" s="8"/>
      <c r="BJF5" s="8"/>
      <c r="BJG5" s="8"/>
      <c r="BJH5" s="8"/>
      <c r="BJI5" s="8"/>
      <c r="BJJ5" s="8"/>
      <c r="BJK5" s="8"/>
      <c r="BJL5" s="8"/>
      <c r="BJM5" s="8"/>
      <c r="BJN5" s="8"/>
      <c r="BJO5" s="8"/>
      <c r="BJP5" s="8"/>
      <c r="BJQ5" s="8"/>
      <c r="BJR5" s="8"/>
      <c r="BJS5" s="8"/>
      <c r="BJT5" s="8"/>
      <c r="BJU5" s="8"/>
      <c r="BJV5" s="8"/>
      <c r="BJW5" s="8"/>
      <c r="BJX5" s="8"/>
      <c r="BJY5" s="8"/>
      <c r="BJZ5" s="8"/>
      <c r="BKA5" s="8"/>
      <c r="BKB5" s="8"/>
      <c r="BKC5" s="8"/>
      <c r="BKD5" s="8"/>
      <c r="BKE5" s="8"/>
      <c r="BKF5" s="8"/>
      <c r="BKG5" s="8"/>
      <c r="BKH5" s="8"/>
      <c r="BKI5" s="8"/>
      <c r="BKJ5" s="8"/>
      <c r="BKK5" s="8"/>
      <c r="BKL5" s="8"/>
      <c r="BKM5" s="8"/>
      <c r="BKN5" s="8"/>
      <c r="BKO5" s="8"/>
      <c r="BKP5" s="8"/>
      <c r="BKQ5" s="8"/>
      <c r="BKR5" s="8"/>
      <c r="BKS5" s="8"/>
      <c r="BKT5" s="8"/>
      <c r="BKU5" s="8"/>
      <c r="BKV5" s="8"/>
      <c r="BKW5" s="8"/>
      <c r="BKX5" s="8"/>
      <c r="BKY5" s="8"/>
      <c r="BKZ5" s="8"/>
      <c r="BLA5" s="8"/>
      <c r="BLB5" s="8"/>
      <c r="BLC5" s="8"/>
      <c r="BLD5" s="8"/>
      <c r="BLE5" s="8"/>
      <c r="BLF5" s="8"/>
      <c r="BLG5" s="8"/>
      <c r="BLH5" s="8"/>
      <c r="BLI5" s="8"/>
      <c r="BLJ5" s="8"/>
      <c r="BLK5" s="8"/>
      <c r="BLL5" s="8"/>
      <c r="BLM5" s="8"/>
      <c r="BLN5" s="8"/>
      <c r="BLO5" s="8"/>
      <c r="BLP5" s="8"/>
      <c r="BLQ5" s="8"/>
      <c r="BLR5" s="8"/>
      <c r="BLS5" s="8"/>
      <c r="BLT5" s="8"/>
      <c r="BLU5" s="8"/>
      <c r="BLV5" s="8"/>
      <c r="BLW5" s="8"/>
      <c r="BLX5" s="8"/>
      <c r="BLY5" s="8"/>
      <c r="BLZ5" s="8"/>
      <c r="BMA5" s="8"/>
      <c r="BMB5" s="8"/>
      <c r="BMC5" s="8"/>
      <c r="BMD5" s="8"/>
      <c r="BME5" s="8"/>
      <c r="BMF5" s="8"/>
      <c r="BMG5" s="8"/>
      <c r="BMH5" s="8"/>
      <c r="BMI5" s="8"/>
      <c r="BMJ5" s="8"/>
      <c r="BMK5" s="8"/>
      <c r="BML5" s="8"/>
      <c r="BMM5" s="8"/>
      <c r="BMN5" s="8"/>
      <c r="BMO5" s="8"/>
      <c r="BMP5" s="8"/>
      <c r="BMQ5" s="8"/>
      <c r="BMR5" s="8"/>
      <c r="BMS5" s="8"/>
      <c r="BMT5" s="8"/>
      <c r="BMU5" s="8"/>
      <c r="BMV5" s="8"/>
      <c r="BMW5" s="8"/>
      <c r="BMX5" s="8"/>
      <c r="BMY5" s="8"/>
      <c r="BMZ5" s="8"/>
      <c r="BNA5" s="8"/>
      <c r="BNB5" s="8"/>
      <c r="BNC5" s="8"/>
      <c r="BND5" s="8"/>
      <c r="BNE5" s="8"/>
      <c r="BNF5" s="8"/>
      <c r="BNG5" s="8"/>
      <c r="BNH5" s="8"/>
      <c r="BNI5" s="8"/>
      <c r="BNJ5" s="8"/>
      <c r="BNK5" s="8"/>
      <c r="BNL5" s="8"/>
      <c r="BNM5" s="8"/>
      <c r="BNN5" s="8"/>
      <c r="BNO5" s="8"/>
      <c r="BNP5" s="8"/>
      <c r="BNQ5" s="8"/>
      <c r="BNR5" s="8"/>
      <c r="BNS5" s="8"/>
      <c r="BNT5" s="8"/>
      <c r="BNU5" s="8"/>
      <c r="BNV5" s="8"/>
      <c r="BNW5" s="8"/>
      <c r="BNX5" s="8"/>
      <c r="BNY5" s="8"/>
      <c r="BNZ5" s="8"/>
      <c r="BOA5" s="8"/>
      <c r="BOB5" s="8"/>
      <c r="BOC5" s="8"/>
      <c r="BOD5" s="8"/>
      <c r="BOE5" s="8"/>
      <c r="BOF5" s="8"/>
      <c r="BOG5" s="8"/>
      <c r="BOH5" s="8"/>
      <c r="BOI5" s="8"/>
      <c r="BOJ5" s="8"/>
      <c r="BOK5" s="8"/>
      <c r="BOL5" s="8"/>
      <c r="BOM5" s="8"/>
      <c r="BON5" s="8"/>
      <c r="BOO5" s="8"/>
      <c r="BOP5" s="8"/>
      <c r="BOQ5" s="8"/>
      <c r="BOR5" s="8"/>
      <c r="BOS5" s="8"/>
      <c r="BOT5" s="8"/>
      <c r="BOU5" s="8"/>
      <c r="BOV5" s="8"/>
      <c r="BOW5" s="8"/>
      <c r="BOX5" s="8"/>
      <c r="BOY5" s="8"/>
      <c r="BOZ5" s="8"/>
      <c r="BPA5" s="8"/>
      <c r="BPB5" s="8"/>
      <c r="BPC5" s="8"/>
      <c r="BPD5" s="8"/>
      <c r="BPE5" s="8"/>
      <c r="BPF5" s="8"/>
      <c r="BPG5" s="8"/>
      <c r="BPH5" s="8"/>
      <c r="BPI5" s="8"/>
      <c r="BPJ5" s="8"/>
      <c r="BPK5" s="8"/>
      <c r="BPL5" s="8"/>
      <c r="BPM5" s="8"/>
      <c r="BPN5" s="8"/>
      <c r="BPO5" s="8"/>
      <c r="BPP5" s="8"/>
      <c r="BPQ5" s="8"/>
      <c r="BPR5" s="8"/>
      <c r="BPS5" s="8"/>
      <c r="BPT5" s="8"/>
      <c r="BPU5" s="8"/>
      <c r="BPV5" s="8"/>
      <c r="BPW5" s="8"/>
      <c r="BPX5" s="8"/>
      <c r="BPY5" s="8"/>
      <c r="BPZ5" s="8"/>
      <c r="BQA5" s="8"/>
      <c r="BQB5" s="8"/>
      <c r="BQC5" s="8"/>
      <c r="BQD5" s="8"/>
      <c r="BQE5" s="8"/>
      <c r="BQF5" s="8"/>
      <c r="BQG5" s="8"/>
      <c r="BQH5" s="8"/>
      <c r="BQI5" s="8"/>
      <c r="BQJ5" s="8"/>
      <c r="BQK5" s="8"/>
      <c r="BQL5" s="8"/>
      <c r="BQM5" s="8"/>
      <c r="BQN5" s="8"/>
      <c r="BQO5" s="8"/>
      <c r="BQP5" s="8"/>
      <c r="BQQ5" s="8"/>
      <c r="BQR5" s="8"/>
      <c r="BQS5" s="8"/>
      <c r="BQT5" s="8"/>
      <c r="BQU5" s="8"/>
      <c r="BQV5" s="8"/>
      <c r="BQW5" s="8"/>
      <c r="BQX5" s="8"/>
      <c r="BQY5" s="8"/>
      <c r="BQZ5" s="8"/>
      <c r="BRA5" s="8"/>
      <c r="BRB5" s="8"/>
      <c r="BRC5" s="8"/>
      <c r="BRD5" s="8"/>
      <c r="BRE5" s="8"/>
      <c r="BRF5" s="8"/>
      <c r="BRG5" s="8"/>
      <c r="BRH5" s="8"/>
      <c r="BRI5" s="8"/>
      <c r="BRJ5" s="8"/>
      <c r="BRK5" s="8"/>
      <c r="BRL5" s="8"/>
      <c r="BRM5" s="8"/>
      <c r="BRN5" s="8"/>
      <c r="BRO5" s="8"/>
      <c r="BRP5" s="8"/>
      <c r="BRQ5" s="8"/>
    </row>
    <row r="6" spans="1:1837">
      <c r="A6" s="2" t="s">
        <v>176</v>
      </c>
      <c r="B6" s="2" t="s">
        <v>177</v>
      </c>
      <c r="C6" s="2" t="s">
        <v>18</v>
      </c>
      <c r="D6" s="24">
        <v>94</v>
      </c>
      <c r="E6" s="24">
        <v>77</v>
      </c>
      <c r="F6" s="24">
        <v>76.160173160173159</v>
      </c>
      <c r="G6" s="25">
        <v>96</v>
      </c>
      <c r="H6" s="25"/>
      <c r="I6" s="25"/>
      <c r="J6" s="26">
        <f>MAX(G6:I6)</f>
        <v>96</v>
      </c>
      <c r="K6" s="24"/>
      <c r="L6" s="24">
        <f t="shared" si="0"/>
        <v>343.16017316017314</v>
      </c>
      <c r="M6" s="2">
        <f t="shared" si="1"/>
        <v>4</v>
      </c>
      <c r="N6" s="2"/>
      <c r="O6" s="2"/>
      <c r="P6" s="2"/>
      <c r="Q6" s="2">
        <f t="shared" si="2"/>
        <v>1</v>
      </c>
      <c r="R6" s="2">
        <f t="shared" si="3"/>
        <v>1</v>
      </c>
      <c r="S6" s="2">
        <f t="shared" si="4"/>
        <v>1</v>
      </c>
      <c r="T6" s="2">
        <f t="shared" si="5"/>
        <v>1</v>
      </c>
      <c r="U6" s="2">
        <f t="shared" si="6"/>
        <v>0</v>
      </c>
      <c r="V6" s="2">
        <f t="shared" si="7"/>
        <v>4</v>
      </c>
      <c r="W6" s="24">
        <f t="shared" si="8"/>
        <v>267</v>
      </c>
      <c r="X6" s="34" t="s">
        <v>366</v>
      </c>
    </row>
    <row r="7" spans="1:1837">
      <c r="A7" s="2" t="s">
        <v>165</v>
      </c>
      <c r="B7" s="2" t="s">
        <v>166</v>
      </c>
      <c r="C7" s="2" t="s">
        <v>13</v>
      </c>
      <c r="D7" s="24">
        <v>86</v>
      </c>
      <c r="E7" s="24">
        <v>82.876712328767127</v>
      </c>
      <c r="F7" s="24">
        <v>67.621212121212125</v>
      </c>
      <c r="G7" s="25"/>
      <c r="H7" s="25"/>
      <c r="I7" s="25"/>
      <c r="J7" s="26"/>
      <c r="K7" s="24">
        <v>87</v>
      </c>
      <c r="L7" s="24">
        <f t="shared" si="0"/>
        <v>323.49792444997922</v>
      </c>
      <c r="M7" s="2">
        <f t="shared" si="1"/>
        <v>4</v>
      </c>
      <c r="N7" s="2"/>
      <c r="O7" s="31">
        <v>90</v>
      </c>
      <c r="P7" s="2"/>
      <c r="Q7" s="2">
        <f t="shared" si="2"/>
        <v>1</v>
      </c>
      <c r="R7" s="2">
        <f t="shared" si="3"/>
        <v>1</v>
      </c>
      <c r="S7" s="2">
        <f t="shared" si="4"/>
        <v>1</v>
      </c>
      <c r="T7" s="2">
        <f t="shared" si="5"/>
        <v>0</v>
      </c>
      <c r="U7" s="2">
        <f t="shared" si="6"/>
        <v>1</v>
      </c>
      <c r="V7" s="2">
        <f t="shared" si="7"/>
        <v>4</v>
      </c>
      <c r="W7" s="24">
        <f t="shared" si="8"/>
        <v>255.8767123287671</v>
      </c>
      <c r="X7" s="34" t="s">
        <v>366</v>
      </c>
    </row>
    <row r="8" spans="1:1837">
      <c r="A8" s="2" t="s">
        <v>164</v>
      </c>
      <c r="B8" s="2" t="s">
        <v>112</v>
      </c>
      <c r="C8" s="2" t="s">
        <v>60</v>
      </c>
      <c r="D8" s="24">
        <v>90</v>
      </c>
      <c r="E8" s="24">
        <v>65</v>
      </c>
      <c r="F8" s="24">
        <v>55</v>
      </c>
      <c r="G8" s="25"/>
      <c r="H8" s="25"/>
      <c r="I8" s="25"/>
      <c r="J8" s="26"/>
      <c r="K8" s="24">
        <v>73</v>
      </c>
      <c r="L8" s="24">
        <f t="shared" si="0"/>
        <v>283</v>
      </c>
      <c r="M8" s="2">
        <f t="shared" si="1"/>
        <v>4</v>
      </c>
      <c r="N8" s="2"/>
      <c r="O8" s="2"/>
      <c r="P8" s="2"/>
      <c r="Q8" s="2">
        <f t="shared" si="2"/>
        <v>1</v>
      </c>
      <c r="R8" s="2">
        <f t="shared" si="3"/>
        <v>1</v>
      </c>
      <c r="S8" s="2">
        <f t="shared" si="4"/>
        <v>1</v>
      </c>
      <c r="T8" s="2">
        <f t="shared" si="5"/>
        <v>0</v>
      </c>
      <c r="U8" s="2">
        <f t="shared" si="6"/>
        <v>1</v>
      </c>
      <c r="V8" s="2">
        <f t="shared" si="7"/>
        <v>4</v>
      </c>
      <c r="W8" s="24">
        <f t="shared" si="8"/>
        <v>228</v>
      </c>
      <c r="X8" s="34" t="s">
        <v>366</v>
      </c>
    </row>
    <row r="9" spans="1:1837">
      <c r="A9" s="2" t="s">
        <v>181</v>
      </c>
      <c r="B9" s="2" t="s">
        <v>7</v>
      </c>
      <c r="C9" s="2" t="s">
        <v>16</v>
      </c>
      <c r="D9" s="24">
        <v>96</v>
      </c>
      <c r="E9" s="24">
        <v>93.378995433789953</v>
      </c>
      <c r="F9" s="24">
        <v>91.538961038961034</v>
      </c>
      <c r="G9" s="25"/>
      <c r="H9" s="25"/>
      <c r="I9" s="25"/>
      <c r="J9" s="26"/>
      <c r="K9" s="24"/>
      <c r="L9" s="24">
        <f t="shared" si="0"/>
        <v>280.91795647275097</v>
      </c>
      <c r="M9" s="2">
        <f t="shared" si="1"/>
        <v>3</v>
      </c>
      <c r="N9" s="2"/>
      <c r="O9" s="2"/>
      <c r="P9" s="2"/>
      <c r="Q9" s="2">
        <f t="shared" si="2"/>
        <v>1</v>
      </c>
      <c r="R9" s="2">
        <f t="shared" si="3"/>
        <v>1</v>
      </c>
      <c r="S9" s="2">
        <f t="shared" si="4"/>
        <v>1</v>
      </c>
      <c r="T9" s="2">
        <f t="shared" si="5"/>
        <v>0</v>
      </c>
      <c r="U9" s="2">
        <f t="shared" si="6"/>
        <v>0</v>
      </c>
      <c r="V9" s="2">
        <f t="shared" si="7"/>
        <v>3</v>
      </c>
      <c r="W9" s="24">
        <f>L9</f>
        <v>280.91795647275097</v>
      </c>
      <c r="X9" s="34" t="s">
        <v>366</v>
      </c>
    </row>
    <row r="10" spans="1:1837">
      <c r="A10" s="2" t="s">
        <v>171</v>
      </c>
      <c r="B10" s="2" t="s">
        <v>21</v>
      </c>
      <c r="C10" s="2" t="s">
        <v>48</v>
      </c>
      <c r="D10" s="24">
        <v>93</v>
      </c>
      <c r="E10" s="24">
        <v>95.205479452054789</v>
      </c>
      <c r="F10" s="24"/>
      <c r="G10" s="25"/>
      <c r="H10" s="25"/>
      <c r="I10" s="25"/>
      <c r="J10" s="26"/>
      <c r="K10" s="24">
        <v>91</v>
      </c>
      <c r="L10" s="24">
        <f t="shared" si="0"/>
        <v>279.20547945205476</v>
      </c>
      <c r="M10" s="2">
        <f t="shared" si="1"/>
        <v>3</v>
      </c>
      <c r="N10" s="2"/>
      <c r="O10" s="2"/>
      <c r="P10" s="2"/>
      <c r="Q10" s="2">
        <f t="shared" si="2"/>
        <v>1</v>
      </c>
      <c r="R10" s="2">
        <f t="shared" si="3"/>
        <v>1</v>
      </c>
      <c r="S10" s="2">
        <f t="shared" si="4"/>
        <v>0</v>
      </c>
      <c r="T10" s="2">
        <f t="shared" si="5"/>
        <v>0</v>
      </c>
      <c r="U10" s="2">
        <f t="shared" si="6"/>
        <v>1</v>
      </c>
      <c r="V10" s="2">
        <f t="shared" si="7"/>
        <v>3</v>
      </c>
      <c r="W10" s="24">
        <f>L10</f>
        <v>279.20547945205476</v>
      </c>
      <c r="X10" s="34" t="s">
        <v>366</v>
      </c>
    </row>
    <row r="11" spans="1:1837">
      <c r="A11" s="14" t="s">
        <v>309</v>
      </c>
      <c r="B11" s="2"/>
      <c r="C11" s="2"/>
      <c r="D11" s="24">
        <v>97</v>
      </c>
      <c r="E11" s="24">
        <v>85</v>
      </c>
      <c r="F11" s="24"/>
      <c r="G11" s="25"/>
      <c r="H11" s="25"/>
      <c r="I11" s="25"/>
      <c r="J11" s="26"/>
      <c r="K11" s="24">
        <v>89</v>
      </c>
      <c r="L11" s="24">
        <f t="shared" si="0"/>
        <v>271</v>
      </c>
      <c r="M11" s="2">
        <f t="shared" si="1"/>
        <v>3</v>
      </c>
      <c r="N11" s="2"/>
      <c r="O11" s="2"/>
      <c r="P11" s="2"/>
      <c r="Q11" s="2">
        <f t="shared" si="2"/>
        <v>1</v>
      </c>
      <c r="R11" s="2">
        <f t="shared" si="3"/>
        <v>1</v>
      </c>
      <c r="S11" s="2">
        <f t="shared" si="4"/>
        <v>0</v>
      </c>
      <c r="T11" s="2">
        <f t="shared" si="5"/>
        <v>0</v>
      </c>
      <c r="U11" s="2">
        <f t="shared" si="6"/>
        <v>1</v>
      </c>
      <c r="V11" s="2">
        <f t="shared" si="7"/>
        <v>3</v>
      </c>
      <c r="W11" s="24">
        <f>L11</f>
        <v>271</v>
      </c>
      <c r="X11" s="34" t="s">
        <v>366</v>
      </c>
    </row>
    <row r="12" spans="1:1837">
      <c r="A12" s="2" t="s">
        <v>179</v>
      </c>
      <c r="B12" s="2" t="s">
        <v>103</v>
      </c>
      <c r="C12" s="2" t="s">
        <v>66</v>
      </c>
      <c r="D12" s="24">
        <v>91</v>
      </c>
      <c r="E12" s="24"/>
      <c r="F12" s="24">
        <v>82.558441558441558</v>
      </c>
      <c r="G12" s="25">
        <v>88</v>
      </c>
      <c r="H12" s="25"/>
      <c r="I12" s="25">
        <v>92</v>
      </c>
      <c r="J12" s="26">
        <f>MAX(G12:I12)</f>
        <v>92</v>
      </c>
      <c r="K12" s="24"/>
      <c r="L12" s="24">
        <f t="shared" si="0"/>
        <v>265.55844155844159</v>
      </c>
      <c r="M12" s="2">
        <f t="shared" si="1"/>
        <v>3</v>
      </c>
      <c r="N12" s="2"/>
      <c r="O12" s="2"/>
      <c r="P12" s="2"/>
      <c r="Q12" s="2">
        <f t="shared" si="2"/>
        <v>1</v>
      </c>
      <c r="R12" s="2">
        <f t="shared" si="3"/>
        <v>0</v>
      </c>
      <c r="S12" s="2">
        <f t="shared" si="4"/>
        <v>1</v>
      </c>
      <c r="T12" s="2">
        <f t="shared" si="5"/>
        <v>1</v>
      </c>
      <c r="U12" s="2">
        <f t="shared" si="6"/>
        <v>0</v>
      </c>
      <c r="V12" s="2">
        <f t="shared" si="7"/>
        <v>3</v>
      </c>
      <c r="W12" s="24">
        <f>L12</f>
        <v>265.55844155844159</v>
      </c>
      <c r="X12" s="34" t="s">
        <v>366</v>
      </c>
    </row>
    <row r="13" spans="1:1837">
      <c r="A13" s="14" t="s">
        <v>193</v>
      </c>
      <c r="B13" s="2"/>
      <c r="C13" s="2"/>
      <c r="D13" s="24">
        <v>96</v>
      </c>
      <c r="E13" s="24">
        <v>91</v>
      </c>
      <c r="F13" s="24">
        <v>68</v>
      </c>
      <c r="G13" s="25"/>
      <c r="H13" s="25"/>
      <c r="I13" s="25"/>
      <c r="J13" s="26"/>
      <c r="K13" s="24"/>
      <c r="L13" s="24">
        <f t="shared" si="0"/>
        <v>255</v>
      </c>
      <c r="M13" s="2">
        <f t="shared" si="1"/>
        <v>3</v>
      </c>
      <c r="N13" s="2"/>
      <c r="O13" s="2"/>
      <c r="P13" s="2"/>
      <c r="Q13" s="2">
        <f t="shared" si="2"/>
        <v>1</v>
      </c>
      <c r="R13" s="2">
        <f t="shared" si="3"/>
        <v>1</v>
      </c>
      <c r="S13" s="2">
        <f t="shared" si="4"/>
        <v>1</v>
      </c>
      <c r="T13" s="2">
        <f t="shared" si="5"/>
        <v>0</v>
      </c>
      <c r="U13" s="2">
        <f t="shared" si="6"/>
        <v>0</v>
      </c>
      <c r="V13" s="2">
        <f t="shared" si="7"/>
        <v>3</v>
      </c>
      <c r="W13" s="24">
        <f>L13</f>
        <v>255</v>
      </c>
      <c r="X13" s="34" t="s">
        <v>366</v>
      </c>
    </row>
    <row r="14" spans="1:1837" s="15" customFormat="1">
      <c r="A14" s="2" t="s">
        <v>170</v>
      </c>
      <c r="B14" s="2" t="s">
        <v>140</v>
      </c>
      <c r="C14" s="2" t="s">
        <v>5</v>
      </c>
      <c r="D14" s="24">
        <v>86</v>
      </c>
      <c r="E14" s="24">
        <v>11</v>
      </c>
      <c r="F14" s="24">
        <v>78</v>
      </c>
      <c r="G14" s="25">
        <v>90</v>
      </c>
      <c r="H14" s="25"/>
      <c r="I14" s="25"/>
      <c r="J14" s="26">
        <f>MAX(G14:I14)</f>
        <v>90</v>
      </c>
      <c r="K14" s="24"/>
      <c r="L14" s="24">
        <f t="shared" si="0"/>
        <v>265</v>
      </c>
      <c r="M14" s="2">
        <f t="shared" si="1"/>
        <v>4</v>
      </c>
      <c r="N14" s="2"/>
      <c r="O14" s="2"/>
      <c r="P14" s="2"/>
      <c r="Q14" s="2">
        <f t="shared" si="2"/>
        <v>1</v>
      </c>
      <c r="R14" s="2">
        <f t="shared" si="3"/>
        <v>0</v>
      </c>
      <c r="S14" s="2">
        <f t="shared" si="4"/>
        <v>1</v>
      </c>
      <c r="T14" s="2">
        <f t="shared" si="5"/>
        <v>1</v>
      </c>
      <c r="U14" s="2">
        <f t="shared" si="6"/>
        <v>0</v>
      </c>
      <c r="V14" s="2">
        <f t="shared" si="7"/>
        <v>3</v>
      </c>
      <c r="W14" s="24">
        <f>L14-MIN(D14:F14,J14:K14)</f>
        <v>254</v>
      </c>
      <c r="X14" s="34" t="s">
        <v>366</v>
      </c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8"/>
      <c r="ME14" s="8"/>
      <c r="MF14" s="8"/>
      <c r="MG14" s="8"/>
      <c r="MH14" s="8"/>
      <c r="MI14" s="8"/>
      <c r="MJ14" s="8"/>
      <c r="MK14" s="8"/>
      <c r="ML14" s="8"/>
      <c r="MM14" s="8"/>
      <c r="MN14" s="8"/>
      <c r="MO14" s="8"/>
      <c r="MP14" s="8"/>
      <c r="MQ14" s="8"/>
      <c r="MR14" s="8"/>
      <c r="MS14" s="8"/>
      <c r="MT14" s="8"/>
      <c r="MU14" s="8"/>
      <c r="MV14" s="8"/>
      <c r="MW14" s="8"/>
      <c r="MX14" s="8"/>
      <c r="MY14" s="8"/>
      <c r="MZ14" s="8"/>
      <c r="NA14" s="8"/>
      <c r="NB14" s="8"/>
      <c r="NC14" s="8"/>
      <c r="ND14" s="8"/>
      <c r="NE14" s="8"/>
      <c r="NF14" s="8"/>
      <c r="NG14" s="8"/>
      <c r="NH14" s="8"/>
      <c r="NI14" s="8"/>
      <c r="NJ14" s="8"/>
      <c r="NK14" s="8"/>
      <c r="NL14" s="8"/>
      <c r="NM14" s="8"/>
      <c r="NN14" s="8"/>
      <c r="NO14" s="8"/>
      <c r="NP14" s="8"/>
      <c r="NQ14" s="8"/>
      <c r="NR14" s="8"/>
      <c r="NS14" s="8"/>
      <c r="NT14" s="8"/>
      <c r="NU14" s="8"/>
      <c r="NV14" s="8"/>
      <c r="NW14" s="8"/>
      <c r="NX14" s="8"/>
      <c r="NY14" s="8"/>
      <c r="NZ14" s="8"/>
      <c r="OA14" s="8"/>
      <c r="OB14" s="8"/>
      <c r="OC14" s="8"/>
      <c r="OD14" s="8"/>
      <c r="OE14" s="8"/>
      <c r="OF14" s="8"/>
      <c r="OG14" s="8"/>
      <c r="OH14" s="8"/>
      <c r="OI14" s="8"/>
      <c r="OJ14" s="8"/>
      <c r="OK14" s="8"/>
      <c r="OL14" s="8"/>
      <c r="OM14" s="8"/>
      <c r="ON14" s="8"/>
      <c r="OO14" s="8"/>
      <c r="OP14" s="8"/>
      <c r="OQ14" s="8"/>
      <c r="OR14" s="8"/>
      <c r="OS14" s="8"/>
      <c r="OT14" s="8"/>
      <c r="OU14" s="8"/>
      <c r="OV14" s="8"/>
      <c r="OW14" s="8"/>
      <c r="OX14" s="8"/>
      <c r="OY14" s="8"/>
      <c r="OZ14" s="8"/>
      <c r="PA14" s="8"/>
      <c r="PB14" s="8"/>
      <c r="PC14" s="8"/>
      <c r="PD14" s="8"/>
      <c r="PE14" s="8"/>
      <c r="PF14" s="8"/>
      <c r="PG14" s="8"/>
      <c r="PH14" s="8"/>
      <c r="PI14" s="8"/>
      <c r="PJ14" s="8"/>
      <c r="PK14" s="8"/>
      <c r="PL14" s="8"/>
      <c r="PM14" s="8"/>
      <c r="PN14" s="8"/>
      <c r="PO14" s="8"/>
      <c r="PP14" s="8"/>
      <c r="PQ14" s="8"/>
      <c r="PR14" s="8"/>
      <c r="PS14" s="8"/>
      <c r="PT14" s="8"/>
      <c r="PU14" s="8"/>
      <c r="PV14" s="8"/>
      <c r="PW14" s="8"/>
      <c r="PX14" s="8"/>
      <c r="PY14" s="8"/>
      <c r="PZ14" s="8"/>
      <c r="QA14" s="8"/>
      <c r="QB14" s="8"/>
      <c r="QC14" s="8"/>
      <c r="QD14" s="8"/>
      <c r="QE14" s="8"/>
      <c r="QF14" s="8"/>
      <c r="QG14" s="8"/>
      <c r="QH14" s="8"/>
      <c r="QI14" s="8"/>
      <c r="QJ14" s="8"/>
      <c r="QK14" s="8"/>
      <c r="QL14" s="8"/>
      <c r="QM14" s="8"/>
      <c r="QN14" s="8"/>
      <c r="QO14" s="8"/>
      <c r="QP14" s="8"/>
      <c r="QQ14" s="8"/>
      <c r="QR14" s="8"/>
      <c r="QS14" s="8"/>
      <c r="QT14" s="8"/>
      <c r="QU14" s="8"/>
      <c r="QV14" s="8"/>
      <c r="QW14" s="8"/>
      <c r="QX14" s="8"/>
      <c r="QY14" s="8"/>
      <c r="QZ14" s="8"/>
      <c r="RA14" s="8"/>
      <c r="RB14" s="8"/>
      <c r="RC14" s="8"/>
      <c r="RD14" s="8"/>
      <c r="RE14" s="8"/>
      <c r="RF14" s="8"/>
      <c r="RG14" s="8"/>
      <c r="RH14" s="8"/>
      <c r="RI14" s="8"/>
      <c r="RJ14" s="8"/>
      <c r="RK14" s="8"/>
      <c r="RL14" s="8"/>
      <c r="RM14" s="8"/>
      <c r="RN14" s="8"/>
      <c r="RO14" s="8"/>
      <c r="RP14" s="8"/>
      <c r="RQ14" s="8"/>
      <c r="RR14" s="8"/>
      <c r="RS14" s="8"/>
      <c r="RT14" s="8"/>
      <c r="RU14" s="8"/>
      <c r="RV14" s="8"/>
      <c r="RW14" s="8"/>
      <c r="RX14" s="8"/>
      <c r="RY14" s="8"/>
      <c r="RZ14" s="8"/>
      <c r="SA14" s="8"/>
      <c r="SB14" s="8"/>
      <c r="SC14" s="8"/>
      <c r="SD14" s="8"/>
      <c r="SE14" s="8"/>
      <c r="SF14" s="8"/>
      <c r="SG14" s="8"/>
      <c r="SH14" s="8"/>
      <c r="SI14" s="8"/>
      <c r="SJ14" s="8"/>
      <c r="SK14" s="8"/>
      <c r="SL14" s="8"/>
      <c r="SM14" s="8"/>
      <c r="SN14" s="8"/>
      <c r="SO14" s="8"/>
      <c r="SP14" s="8"/>
      <c r="SQ14" s="8"/>
      <c r="SR14" s="8"/>
      <c r="SS14" s="8"/>
      <c r="ST14" s="8"/>
      <c r="SU14" s="8"/>
      <c r="SV14" s="8"/>
      <c r="SW14" s="8"/>
      <c r="SX14" s="8"/>
      <c r="SY14" s="8"/>
      <c r="SZ14" s="8"/>
      <c r="TA14" s="8"/>
      <c r="TB14" s="8"/>
      <c r="TC14" s="8"/>
      <c r="TD14" s="8"/>
      <c r="TE14" s="8"/>
      <c r="TF14" s="8"/>
      <c r="TG14" s="8"/>
      <c r="TH14" s="8"/>
      <c r="TI14" s="8"/>
      <c r="TJ14" s="8"/>
      <c r="TK14" s="8"/>
      <c r="TL14" s="8"/>
      <c r="TM14" s="8"/>
      <c r="TN14" s="8"/>
      <c r="TO14" s="8"/>
      <c r="TP14" s="8"/>
      <c r="TQ14" s="8"/>
      <c r="TR14" s="8"/>
      <c r="TS14" s="8"/>
      <c r="TT14" s="8"/>
      <c r="TU14" s="8"/>
      <c r="TV14" s="8"/>
      <c r="TW14" s="8"/>
      <c r="TX14" s="8"/>
      <c r="TY14" s="8"/>
      <c r="TZ14" s="8"/>
      <c r="UA14" s="8"/>
      <c r="UB14" s="8"/>
      <c r="UC14" s="8"/>
      <c r="UD14" s="8"/>
      <c r="UE14" s="8"/>
      <c r="UF14" s="8"/>
      <c r="UG14" s="8"/>
      <c r="UH14" s="8"/>
      <c r="UI14" s="8"/>
      <c r="UJ14" s="8"/>
      <c r="UK14" s="8"/>
      <c r="UL14" s="8"/>
      <c r="UM14" s="8"/>
      <c r="UN14" s="8"/>
      <c r="UO14" s="8"/>
      <c r="UP14" s="8"/>
      <c r="UQ14" s="8"/>
      <c r="UR14" s="8"/>
      <c r="US14" s="8"/>
      <c r="UT14" s="8"/>
      <c r="UU14" s="8"/>
      <c r="UV14" s="8"/>
      <c r="UW14" s="8"/>
      <c r="UX14" s="8"/>
      <c r="UY14" s="8"/>
      <c r="UZ14" s="8"/>
      <c r="VA14" s="8"/>
      <c r="VB14" s="8"/>
      <c r="VC14" s="8"/>
      <c r="VD14" s="8"/>
      <c r="VE14" s="8"/>
      <c r="VF14" s="8"/>
      <c r="VG14" s="8"/>
      <c r="VH14" s="8"/>
      <c r="VI14" s="8"/>
      <c r="VJ14" s="8"/>
      <c r="VK14" s="8"/>
      <c r="VL14" s="8"/>
      <c r="VM14" s="8"/>
      <c r="VN14" s="8"/>
      <c r="VO14" s="8"/>
      <c r="VP14" s="8"/>
      <c r="VQ14" s="8"/>
      <c r="VR14" s="8"/>
      <c r="VS14" s="8"/>
      <c r="VT14" s="8"/>
      <c r="VU14" s="8"/>
      <c r="VV14" s="8"/>
      <c r="VW14" s="8"/>
      <c r="VX14" s="8"/>
      <c r="VY14" s="8"/>
      <c r="VZ14" s="8"/>
      <c r="WA14" s="8"/>
      <c r="WB14" s="8"/>
      <c r="WC14" s="8"/>
      <c r="WD14" s="8"/>
      <c r="WE14" s="8"/>
      <c r="WF14" s="8"/>
      <c r="WG14" s="8"/>
      <c r="WH14" s="8"/>
      <c r="WI14" s="8"/>
      <c r="WJ14" s="8"/>
      <c r="WK14" s="8"/>
      <c r="WL14" s="8"/>
      <c r="WM14" s="8"/>
      <c r="WN14" s="8"/>
      <c r="WO14" s="8"/>
      <c r="WP14" s="8"/>
      <c r="WQ14" s="8"/>
      <c r="WR14" s="8"/>
      <c r="WS14" s="8"/>
      <c r="WT14" s="8"/>
      <c r="WU14" s="8"/>
      <c r="WV14" s="8"/>
      <c r="WW14" s="8"/>
      <c r="WX14" s="8"/>
      <c r="WY14" s="8"/>
      <c r="WZ14" s="8"/>
      <c r="XA14" s="8"/>
      <c r="XB14" s="8"/>
      <c r="XC14" s="8"/>
      <c r="XD14" s="8"/>
      <c r="XE14" s="8"/>
      <c r="XF14" s="8"/>
      <c r="XG14" s="8"/>
      <c r="XH14" s="8"/>
      <c r="XI14" s="8"/>
      <c r="XJ14" s="8"/>
      <c r="XK14" s="8"/>
      <c r="XL14" s="8"/>
      <c r="XM14" s="8"/>
      <c r="XN14" s="8"/>
      <c r="XO14" s="8"/>
      <c r="XP14" s="8"/>
      <c r="XQ14" s="8"/>
      <c r="XR14" s="8"/>
      <c r="XS14" s="8"/>
      <c r="XT14" s="8"/>
      <c r="XU14" s="8"/>
      <c r="XV14" s="8"/>
      <c r="XW14" s="8"/>
      <c r="XX14" s="8"/>
      <c r="XY14" s="8"/>
      <c r="XZ14" s="8"/>
      <c r="YA14" s="8"/>
      <c r="YB14" s="8"/>
      <c r="YC14" s="8"/>
      <c r="YD14" s="8"/>
      <c r="YE14" s="8"/>
      <c r="YF14" s="8"/>
      <c r="YG14" s="8"/>
      <c r="YH14" s="8"/>
      <c r="YI14" s="8"/>
      <c r="YJ14" s="8"/>
      <c r="YK14" s="8"/>
      <c r="YL14" s="8"/>
      <c r="YM14" s="8"/>
      <c r="YN14" s="8"/>
      <c r="YO14" s="8"/>
      <c r="YP14" s="8"/>
      <c r="YQ14" s="8"/>
      <c r="YR14" s="8"/>
      <c r="YS14" s="8"/>
      <c r="YT14" s="8"/>
      <c r="YU14" s="8"/>
      <c r="YV14" s="8"/>
      <c r="YW14" s="8"/>
      <c r="YX14" s="8"/>
      <c r="YY14" s="8"/>
      <c r="YZ14" s="8"/>
      <c r="ZA14" s="8"/>
      <c r="ZB14" s="8"/>
      <c r="ZC14" s="8"/>
      <c r="ZD14" s="8"/>
      <c r="ZE14" s="8"/>
      <c r="ZF14" s="8"/>
      <c r="ZG14" s="8"/>
      <c r="ZH14" s="8"/>
      <c r="ZI14" s="8"/>
      <c r="ZJ14" s="8"/>
      <c r="ZK14" s="8"/>
      <c r="ZL14" s="8"/>
      <c r="ZM14" s="8"/>
      <c r="ZN14" s="8"/>
      <c r="ZO14" s="8"/>
      <c r="ZP14" s="8"/>
      <c r="ZQ14" s="8"/>
      <c r="ZR14" s="8"/>
      <c r="ZS14" s="8"/>
      <c r="ZT14" s="8"/>
      <c r="ZU14" s="8"/>
      <c r="ZV14" s="8"/>
      <c r="ZW14" s="8"/>
      <c r="ZX14" s="8"/>
      <c r="ZY14" s="8"/>
      <c r="ZZ14" s="8"/>
      <c r="AAA14" s="8"/>
      <c r="AAB14" s="8"/>
      <c r="AAC14" s="8"/>
      <c r="AAD14" s="8"/>
      <c r="AAE14" s="8"/>
      <c r="AAF14" s="8"/>
      <c r="AAG14" s="8"/>
      <c r="AAH14" s="8"/>
      <c r="AAI14" s="8"/>
      <c r="AAJ14" s="8"/>
      <c r="AAK14" s="8"/>
      <c r="AAL14" s="8"/>
      <c r="AAM14" s="8"/>
      <c r="AAN14" s="8"/>
      <c r="AAO14" s="8"/>
      <c r="AAP14" s="8"/>
      <c r="AAQ14" s="8"/>
      <c r="AAR14" s="8"/>
      <c r="AAS14" s="8"/>
      <c r="AAT14" s="8"/>
      <c r="AAU14" s="8"/>
      <c r="AAV14" s="8"/>
      <c r="AAW14" s="8"/>
      <c r="AAX14" s="8"/>
      <c r="AAY14" s="8"/>
      <c r="AAZ14" s="8"/>
      <c r="ABA14" s="8"/>
      <c r="ABB14" s="8"/>
      <c r="ABC14" s="8"/>
      <c r="ABD14" s="8"/>
      <c r="ABE14" s="8"/>
      <c r="ABF14" s="8"/>
      <c r="ABG14" s="8"/>
      <c r="ABH14" s="8"/>
      <c r="ABI14" s="8"/>
      <c r="ABJ14" s="8"/>
      <c r="ABK14" s="8"/>
      <c r="ABL14" s="8"/>
      <c r="ABM14" s="8"/>
      <c r="ABN14" s="8"/>
      <c r="ABO14" s="8"/>
      <c r="ABP14" s="8"/>
      <c r="ABQ14" s="8"/>
      <c r="ABR14" s="8"/>
      <c r="ABS14" s="8"/>
      <c r="ABT14" s="8"/>
      <c r="ABU14" s="8"/>
      <c r="ABV14" s="8"/>
      <c r="ABW14" s="8"/>
      <c r="ABX14" s="8"/>
      <c r="ABY14" s="8"/>
      <c r="ABZ14" s="8"/>
      <c r="ACA14" s="8"/>
      <c r="ACB14" s="8"/>
      <c r="ACC14" s="8"/>
      <c r="ACD14" s="8"/>
      <c r="ACE14" s="8"/>
      <c r="ACF14" s="8"/>
      <c r="ACG14" s="8"/>
      <c r="ACH14" s="8"/>
      <c r="ACI14" s="8"/>
      <c r="ACJ14" s="8"/>
      <c r="ACK14" s="8"/>
      <c r="ACL14" s="8"/>
      <c r="ACM14" s="8"/>
      <c r="ACN14" s="8"/>
      <c r="ACO14" s="8"/>
      <c r="ACP14" s="8"/>
      <c r="ACQ14" s="8"/>
      <c r="ACR14" s="8"/>
      <c r="ACS14" s="8"/>
      <c r="ACT14" s="8"/>
      <c r="ACU14" s="8"/>
      <c r="ACV14" s="8"/>
      <c r="ACW14" s="8"/>
      <c r="ACX14" s="8"/>
      <c r="ACY14" s="8"/>
      <c r="ACZ14" s="8"/>
      <c r="ADA14" s="8"/>
      <c r="ADB14" s="8"/>
      <c r="ADC14" s="8"/>
      <c r="ADD14" s="8"/>
      <c r="ADE14" s="8"/>
      <c r="ADF14" s="8"/>
      <c r="ADG14" s="8"/>
      <c r="ADH14" s="8"/>
      <c r="ADI14" s="8"/>
      <c r="ADJ14" s="8"/>
      <c r="ADK14" s="8"/>
      <c r="ADL14" s="8"/>
      <c r="ADM14" s="8"/>
      <c r="ADN14" s="8"/>
      <c r="ADO14" s="8"/>
      <c r="ADP14" s="8"/>
      <c r="ADQ14" s="8"/>
      <c r="ADR14" s="8"/>
      <c r="ADS14" s="8"/>
      <c r="ADT14" s="8"/>
      <c r="ADU14" s="8"/>
      <c r="ADV14" s="8"/>
      <c r="ADW14" s="8"/>
      <c r="ADX14" s="8"/>
      <c r="ADY14" s="8"/>
      <c r="ADZ14" s="8"/>
      <c r="AEA14" s="8"/>
      <c r="AEB14" s="8"/>
      <c r="AEC14" s="8"/>
      <c r="AED14" s="8"/>
      <c r="AEE14" s="8"/>
      <c r="AEF14" s="8"/>
      <c r="AEG14" s="8"/>
      <c r="AEH14" s="8"/>
      <c r="AEI14" s="8"/>
      <c r="AEJ14" s="8"/>
      <c r="AEK14" s="8"/>
      <c r="AEL14" s="8"/>
      <c r="AEM14" s="8"/>
      <c r="AEN14" s="8"/>
      <c r="AEO14" s="8"/>
      <c r="AEP14" s="8"/>
      <c r="AEQ14" s="8"/>
      <c r="AER14" s="8"/>
      <c r="AES14" s="8"/>
      <c r="AET14" s="8"/>
      <c r="AEU14" s="8"/>
      <c r="AEV14" s="8"/>
      <c r="AEW14" s="8"/>
      <c r="AEX14" s="8"/>
      <c r="AEY14" s="8"/>
      <c r="AEZ14" s="8"/>
      <c r="AFA14" s="8"/>
      <c r="AFB14" s="8"/>
      <c r="AFC14" s="8"/>
      <c r="AFD14" s="8"/>
      <c r="AFE14" s="8"/>
      <c r="AFF14" s="8"/>
      <c r="AFG14" s="8"/>
      <c r="AFH14" s="8"/>
      <c r="AFI14" s="8"/>
      <c r="AFJ14" s="8"/>
      <c r="AFK14" s="8"/>
      <c r="AFL14" s="8"/>
      <c r="AFM14" s="8"/>
      <c r="AFN14" s="8"/>
      <c r="AFO14" s="8"/>
      <c r="AFP14" s="8"/>
      <c r="AFQ14" s="8"/>
      <c r="AFR14" s="8"/>
      <c r="AFS14" s="8"/>
      <c r="AFT14" s="8"/>
      <c r="AFU14" s="8"/>
      <c r="AFV14" s="8"/>
      <c r="AFW14" s="8"/>
      <c r="AFX14" s="8"/>
      <c r="AFY14" s="8"/>
      <c r="AFZ14" s="8"/>
      <c r="AGA14" s="8"/>
      <c r="AGB14" s="8"/>
      <c r="AGC14" s="8"/>
      <c r="AGD14" s="8"/>
      <c r="AGE14" s="8"/>
      <c r="AGF14" s="8"/>
      <c r="AGG14" s="8"/>
      <c r="AGH14" s="8"/>
      <c r="AGI14" s="8"/>
      <c r="AGJ14" s="8"/>
      <c r="AGK14" s="8"/>
      <c r="AGL14" s="8"/>
      <c r="AGM14" s="8"/>
      <c r="AGN14" s="8"/>
      <c r="AGO14" s="8"/>
      <c r="AGP14" s="8"/>
      <c r="AGQ14" s="8"/>
      <c r="AGR14" s="8"/>
      <c r="AGS14" s="8"/>
      <c r="AGT14" s="8"/>
      <c r="AGU14" s="8"/>
      <c r="AGV14" s="8"/>
      <c r="AGW14" s="8"/>
      <c r="AGX14" s="8"/>
      <c r="AGY14" s="8"/>
      <c r="AGZ14" s="8"/>
      <c r="AHA14" s="8"/>
      <c r="AHB14" s="8"/>
      <c r="AHC14" s="8"/>
      <c r="AHD14" s="8"/>
      <c r="AHE14" s="8"/>
      <c r="AHF14" s="8"/>
      <c r="AHG14" s="8"/>
      <c r="AHH14" s="8"/>
      <c r="AHI14" s="8"/>
      <c r="AHJ14" s="8"/>
      <c r="AHK14" s="8"/>
      <c r="AHL14" s="8"/>
      <c r="AHM14" s="8"/>
      <c r="AHN14" s="8"/>
      <c r="AHO14" s="8"/>
      <c r="AHP14" s="8"/>
      <c r="AHQ14" s="8"/>
      <c r="AHR14" s="8"/>
      <c r="AHS14" s="8"/>
      <c r="AHT14" s="8"/>
      <c r="AHU14" s="8"/>
      <c r="AHV14" s="8"/>
      <c r="AHW14" s="8"/>
      <c r="AHX14" s="8"/>
      <c r="AHY14" s="8"/>
      <c r="AHZ14" s="8"/>
      <c r="AIA14" s="8"/>
      <c r="AIB14" s="8"/>
      <c r="AIC14" s="8"/>
      <c r="AID14" s="8"/>
      <c r="AIE14" s="8"/>
      <c r="AIF14" s="8"/>
      <c r="AIG14" s="8"/>
      <c r="AIH14" s="8"/>
      <c r="AII14" s="8"/>
      <c r="AIJ14" s="8"/>
      <c r="AIK14" s="8"/>
      <c r="AIL14" s="8"/>
      <c r="AIM14" s="8"/>
      <c r="AIN14" s="8"/>
      <c r="AIO14" s="8"/>
      <c r="AIP14" s="8"/>
      <c r="AIQ14" s="8"/>
      <c r="AIR14" s="8"/>
      <c r="AIS14" s="8"/>
      <c r="AIT14" s="8"/>
      <c r="AIU14" s="8"/>
      <c r="AIV14" s="8"/>
      <c r="AIW14" s="8"/>
      <c r="AIX14" s="8"/>
      <c r="AIY14" s="8"/>
      <c r="AIZ14" s="8"/>
      <c r="AJA14" s="8"/>
      <c r="AJB14" s="8"/>
      <c r="AJC14" s="8"/>
      <c r="AJD14" s="8"/>
      <c r="AJE14" s="8"/>
      <c r="AJF14" s="8"/>
      <c r="AJG14" s="8"/>
      <c r="AJH14" s="8"/>
      <c r="AJI14" s="8"/>
      <c r="AJJ14" s="8"/>
      <c r="AJK14" s="8"/>
      <c r="AJL14" s="8"/>
      <c r="AJM14" s="8"/>
      <c r="AJN14" s="8"/>
      <c r="AJO14" s="8"/>
      <c r="AJP14" s="8"/>
      <c r="AJQ14" s="8"/>
      <c r="AJR14" s="8"/>
      <c r="AJS14" s="8"/>
      <c r="AJT14" s="8"/>
      <c r="AJU14" s="8"/>
      <c r="AJV14" s="8"/>
      <c r="AJW14" s="8"/>
      <c r="AJX14" s="8"/>
      <c r="AJY14" s="8"/>
      <c r="AJZ14" s="8"/>
      <c r="AKA14" s="8"/>
      <c r="AKB14" s="8"/>
      <c r="AKC14" s="8"/>
      <c r="AKD14" s="8"/>
      <c r="AKE14" s="8"/>
      <c r="AKF14" s="8"/>
      <c r="AKG14" s="8"/>
      <c r="AKH14" s="8"/>
      <c r="AKI14" s="8"/>
      <c r="AKJ14" s="8"/>
      <c r="AKK14" s="8"/>
      <c r="AKL14" s="8"/>
      <c r="AKM14" s="8"/>
      <c r="AKN14" s="8"/>
      <c r="AKO14" s="8"/>
      <c r="AKP14" s="8"/>
      <c r="AKQ14" s="8"/>
      <c r="AKR14" s="8"/>
      <c r="AKS14" s="8"/>
      <c r="AKT14" s="8"/>
      <c r="AKU14" s="8"/>
      <c r="AKV14" s="8"/>
      <c r="AKW14" s="8"/>
      <c r="AKX14" s="8"/>
      <c r="AKY14" s="8"/>
      <c r="AKZ14" s="8"/>
      <c r="ALA14" s="8"/>
      <c r="ALB14" s="8"/>
      <c r="ALC14" s="8"/>
      <c r="ALD14" s="8"/>
      <c r="ALE14" s="8"/>
      <c r="ALF14" s="8"/>
      <c r="ALG14" s="8"/>
      <c r="ALH14" s="8"/>
      <c r="ALI14" s="8"/>
      <c r="ALJ14" s="8"/>
      <c r="ALK14" s="8"/>
      <c r="ALL14" s="8"/>
      <c r="ALM14" s="8"/>
      <c r="ALN14" s="8"/>
      <c r="ALO14" s="8"/>
      <c r="ALP14" s="8"/>
      <c r="ALQ14" s="8"/>
      <c r="ALR14" s="8"/>
      <c r="ALS14" s="8"/>
      <c r="ALT14" s="8"/>
      <c r="ALU14" s="8"/>
      <c r="ALV14" s="8"/>
      <c r="ALW14" s="8"/>
      <c r="ALX14" s="8"/>
      <c r="ALY14" s="8"/>
      <c r="ALZ14" s="8"/>
      <c r="AMA14" s="8"/>
      <c r="AMB14" s="8"/>
      <c r="AMC14" s="8"/>
      <c r="AMD14" s="8"/>
      <c r="AME14" s="8"/>
      <c r="AMF14" s="8"/>
      <c r="AMG14" s="8"/>
      <c r="AMH14" s="8"/>
      <c r="AMI14" s="8"/>
      <c r="AMJ14" s="8"/>
      <c r="AMK14" s="8"/>
      <c r="AML14" s="8"/>
      <c r="AMM14" s="8"/>
      <c r="AMN14" s="8"/>
      <c r="AMO14" s="8"/>
      <c r="AMP14" s="8"/>
      <c r="AMQ14" s="8"/>
      <c r="AMR14" s="8"/>
      <c r="AMS14" s="8"/>
      <c r="AMT14" s="8"/>
      <c r="AMU14" s="8"/>
      <c r="AMV14" s="8"/>
      <c r="AMW14" s="8"/>
      <c r="AMX14" s="8"/>
      <c r="AMY14" s="8"/>
      <c r="AMZ14" s="8"/>
      <c r="ANA14" s="8"/>
      <c r="ANB14" s="8"/>
      <c r="ANC14" s="8"/>
      <c r="AND14" s="8"/>
      <c r="ANE14" s="8"/>
      <c r="ANF14" s="8"/>
      <c r="ANG14" s="8"/>
      <c r="ANH14" s="8"/>
      <c r="ANI14" s="8"/>
      <c r="ANJ14" s="8"/>
      <c r="ANK14" s="8"/>
      <c r="ANL14" s="8"/>
      <c r="ANM14" s="8"/>
      <c r="ANN14" s="8"/>
      <c r="ANO14" s="8"/>
      <c r="ANP14" s="8"/>
      <c r="ANQ14" s="8"/>
      <c r="ANR14" s="8"/>
      <c r="ANS14" s="8"/>
      <c r="ANT14" s="8"/>
      <c r="ANU14" s="8"/>
      <c r="ANV14" s="8"/>
      <c r="ANW14" s="8"/>
      <c r="ANX14" s="8"/>
      <c r="ANY14" s="8"/>
      <c r="ANZ14" s="8"/>
      <c r="AOA14" s="8"/>
      <c r="AOB14" s="8"/>
      <c r="AOC14" s="8"/>
      <c r="AOD14" s="8"/>
      <c r="AOE14" s="8"/>
      <c r="AOF14" s="8"/>
      <c r="AOG14" s="8"/>
      <c r="AOH14" s="8"/>
      <c r="AOI14" s="8"/>
      <c r="AOJ14" s="8"/>
      <c r="AOK14" s="8"/>
      <c r="AOL14" s="8"/>
      <c r="AOM14" s="8"/>
      <c r="AON14" s="8"/>
      <c r="AOO14" s="8"/>
      <c r="AOP14" s="8"/>
      <c r="AOQ14" s="8"/>
      <c r="AOR14" s="8"/>
      <c r="AOS14" s="8"/>
      <c r="AOT14" s="8"/>
      <c r="AOU14" s="8"/>
      <c r="AOV14" s="8"/>
      <c r="AOW14" s="8"/>
      <c r="AOX14" s="8"/>
      <c r="AOY14" s="8"/>
      <c r="AOZ14" s="8"/>
      <c r="APA14" s="8"/>
      <c r="APB14" s="8"/>
      <c r="APC14" s="8"/>
      <c r="APD14" s="8"/>
      <c r="APE14" s="8"/>
      <c r="APF14" s="8"/>
      <c r="APG14" s="8"/>
      <c r="APH14" s="8"/>
      <c r="API14" s="8"/>
      <c r="APJ14" s="8"/>
      <c r="APK14" s="8"/>
      <c r="APL14" s="8"/>
      <c r="APM14" s="8"/>
      <c r="APN14" s="8"/>
      <c r="APO14" s="8"/>
      <c r="APP14" s="8"/>
      <c r="APQ14" s="8"/>
      <c r="APR14" s="8"/>
      <c r="APS14" s="8"/>
      <c r="APT14" s="8"/>
      <c r="APU14" s="8"/>
      <c r="APV14" s="8"/>
      <c r="APW14" s="8"/>
      <c r="APX14" s="8"/>
      <c r="APY14" s="8"/>
      <c r="APZ14" s="8"/>
      <c r="AQA14" s="8"/>
      <c r="AQB14" s="8"/>
      <c r="AQC14" s="8"/>
      <c r="AQD14" s="8"/>
      <c r="AQE14" s="8"/>
      <c r="AQF14" s="8"/>
      <c r="AQG14" s="8"/>
      <c r="AQH14" s="8"/>
      <c r="AQI14" s="8"/>
      <c r="AQJ14" s="8"/>
      <c r="AQK14" s="8"/>
      <c r="AQL14" s="8"/>
      <c r="AQM14" s="8"/>
      <c r="AQN14" s="8"/>
      <c r="AQO14" s="8"/>
      <c r="AQP14" s="8"/>
      <c r="AQQ14" s="8"/>
      <c r="AQR14" s="8"/>
      <c r="AQS14" s="8"/>
      <c r="AQT14" s="8"/>
      <c r="AQU14" s="8"/>
      <c r="AQV14" s="8"/>
      <c r="AQW14" s="8"/>
      <c r="AQX14" s="8"/>
      <c r="AQY14" s="8"/>
      <c r="AQZ14" s="8"/>
      <c r="ARA14" s="8"/>
      <c r="ARB14" s="8"/>
      <c r="ARC14" s="8"/>
      <c r="ARD14" s="8"/>
      <c r="ARE14" s="8"/>
      <c r="ARF14" s="8"/>
      <c r="ARG14" s="8"/>
      <c r="ARH14" s="8"/>
      <c r="ARI14" s="8"/>
      <c r="ARJ14" s="8"/>
      <c r="ARK14" s="8"/>
      <c r="ARL14" s="8"/>
      <c r="ARM14" s="8"/>
      <c r="ARN14" s="8"/>
      <c r="ARO14" s="8"/>
      <c r="ARP14" s="8"/>
      <c r="ARQ14" s="8"/>
      <c r="ARR14" s="8"/>
      <c r="ARS14" s="8"/>
      <c r="ART14" s="8"/>
      <c r="ARU14" s="8"/>
      <c r="ARV14" s="8"/>
      <c r="ARW14" s="8"/>
      <c r="ARX14" s="8"/>
      <c r="ARY14" s="8"/>
      <c r="ARZ14" s="8"/>
      <c r="ASA14" s="8"/>
      <c r="ASB14" s="8"/>
      <c r="ASC14" s="8"/>
      <c r="ASD14" s="8"/>
      <c r="ASE14" s="8"/>
      <c r="ASF14" s="8"/>
      <c r="ASG14" s="8"/>
      <c r="ASH14" s="8"/>
      <c r="ASI14" s="8"/>
      <c r="ASJ14" s="8"/>
      <c r="ASK14" s="8"/>
      <c r="ASL14" s="8"/>
      <c r="ASM14" s="8"/>
      <c r="ASN14" s="8"/>
      <c r="ASO14" s="8"/>
      <c r="ASP14" s="8"/>
      <c r="ASQ14" s="8"/>
      <c r="ASR14" s="8"/>
      <c r="ASS14" s="8"/>
      <c r="AST14" s="8"/>
      <c r="ASU14" s="8"/>
      <c r="ASV14" s="8"/>
      <c r="ASW14" s="8"/>
      <c r="ASX14" s="8"/>
      <c r="ASY14" s="8"/>
      <c r="ASZ14" s="8"/>
      <c r="ATA14" s="8"/>
      <c r="ATB14" s="8"/>
      <c r="ATC14" s="8"/>
      <c r="ATD14" s="8"/>
      <c r="ATE14" s="8"/>
      <c r="ATF14" s="8"/>
      <c r="ATG14" s="8"/>
      <c r="ATH14" s="8"/>
      <c r="ATI14" s="8"/>
      <c r="ATJ14" s="8"/>
      <c r="ATK14" s="8"/>
      <c r="ATL14" s="8"/>
      <c r="ATM14" s="8"/>
      <c r="ATN14" s="8"/>
      <c r="ATO14" s="8"/>
      <c r="ATP14" s="8"/>
      <c r="ATQ14" s="8"/>
      <c r="ATR14" s="8"/>
      <c r="ATS14" s="8"/>
      <c r="ATT14" s="8"/>
      <c r="ATU14" s="8"/>
      <c r="ATV14" s="8"/>
      <c r="ATW14" s="8"/>
      <c r="ATX14" s="8"/>
      <c r="ATY14" s="8"/>
      <c r="ATZ14" s="8"/>
      <c r="AUA14" s="8"/>
      <c r="AUB14" s="8"/>
      <c r="AUC14" s="8"/>
      <c r="AUD14" s="8"/>
      <c r="AUE14" s="8"/>
      <c r="AUF14" s="8"/>
      <c r="AUG14" s="8"/>
      <c r="AUH14" s="8"/>
      <c r="AUI14" s="8"/>
      <c r="AUJ14" s="8"/>
      <c r="AUK14" s="8"/>
      <c r="AUL14" s="8"/>
      <c r="AUM14" s="8"/>
      <c r="AUN14" s="8"/>
      <c r="AUO14" s="8"/>
      <c r="AUP14" s="8"/>
      <c r="AUQ14" s="8"/>
      <c r="AUR14" s="8"/>
      <c r="AUS14" s="8"/>
      <c r="AUT14" s="8"/>
      <c r="AUU14" s="8"/>
      <c r="AUV14" s="8"/>
      <c r="AUW14" s="8"/>
      <c r="AUX14" s="8"/>
      <c r="AUY14" s="8"/>
      <c r="AUZ14" s="8"/>
      <c r="AVA14" s="8"/>
      <c r="AVB14" s="8"/>
      <c r="AVC14" s="8"/>
      <c r="AVD14" s="8"/>
      <c r="AVE14" s="8"/>
      <c r="AVF14" s="8"/>
      <c r="AVG14" s="8"/>
      <c r="AVH14" s="8"/>
      <c r="AVI14" s="8"/>
      <c r="AVJ14" s="8"/>
      <c r="AVK14" s="8"/>
      <c r="AVL14" s="8"/>
      <c r="AVM14" s="8"/>
      <c r="AVN14" s="8"/>
      <c r="AVO14" s="8"/>
      <c r="AVP14" s="8"/>
      <c r="AVQ14" s="8"/>
      <c r="AVR14" s="8"/>
      <c r="AVS14" s="8"/>
      <c r="AVT14" s="8"/>
      <c r="AVU14" s="8"/>
      <c r="AVV14" s="8"/>
      <c r="AVW14" s="8"/>
      <c r="AVX14" s="8"/>
      <c r="AVY14" s="8"/>
      <c r="AVZ14" s="8"/>
      <c r="AWA14" s="8"/>
      <c r="AWB14" s="8"/>
      <c r="AWC14" s="8"/>
      <c r="AWD14" s="8"/>
      <c r="AWE14" s="8"/>
      <c r="AWF14" s="8"/>
      <c r="AWG14" s="8"/>
      <c r="AWH14" s="8"/>
      <c r="AWI14" s="8"/>
      <c r="AWJ14" s="8"/>
      <c r="AWK14" s="8"/>
      <c r="AWL14" s="8"/>
      <c r="AWM14" s="8"/>
      <c r="AWN14" s="8"/>
      <c r="AWO14" s="8"/>
      <c r="AWP14" s="8"/>
      <c r="AWQ14" s="8"/>
      <c r="AWR14" s="8"/>
      <c r="AWS14" s="8"/>
      <c r="AWT14" s="8"/>
      <c r="AWU14" s="8"/>
      <c r="AWV14" s="8"/>
      <c r="AWW14" s="8"/>
      <c r="AWX14" s="8"/>
      <c r="AWY14" s="8"/>
      <c r="AWZ14" s="8"/>
      <c r="AXA14" s="8"/>
      <c r="AXB14" s="8"/>
      <c r="AXC14" s="8"/>
      <c r="AXD14" s="8"/>
      <c r="AXE14" s="8"/>
      <c r="AXF14" s="8"/>
      <c r="AXG14" s="8"/>
      <c r="AXH14" s="8"/>
      <c r="AXI14" s="8"/>
      <c r="AXJ14" s="8"/>
      <c r="AXK14" s="8"/>
      <c r="AXL14" s="8"/>
      <c r="AXM14" s="8"/>
      <c r="AXN14" s="8"/>
      <c r="AXO14" s="8"/>
      <c r="AXP14" s="8"/>
      <c r="AXQ14" s="8"/>
      <c r="AXR14" s="8"/>
      <c r="AXS14" s="8"/>
      <c r="AXT14" s="8"/>
      <c r="AXU14" s="8"/>
      <c r="AXV14" s="8"/>
      <c r="AXW14" s="8"/>
      <c r="AXX14" s="8"/>
      <c r="AXY14" s="8"/>
      <c r="AXZ14" s="8"/>
      <c r="AYA14" s="8"/>
      <c r="AYB14" s="8"/>
      <c r="AYC14" s="8"/>
      <c r="AYD14" s="8"/>
      <c r="AYE14" s="8"/>
      <c r="AYF14" s="8"/>
      <c r="AYG14" s="8"/>
      <c r="AYH14" s="8"/>
      <c r="AYI14" s="8"/>
      <c r="AYJ14" s="8"/>
      <c r="AYK14" s="8"/>
      <c r="AYL14" s="8"/>
      <c r="AYM14" s="8"/>
      <c r="AYN14" s="8"/>
      <c r="AYO14" s="8"/>
      <c r="AYP14" s="8"/>
      <c r="AYQ14" s="8"/>
      <c r="AYR14" s="8"/>
      <c r="AYS14" s="8"/>
      <c r="AYT14" s="8"/>
      <c r="AYU14" s="8"/>
      <c r="AYV14" s="8"/>
      <c r="AYW14" s="8"/>
      <c r="AYX14" s="8"/>
      <c r="AYY14" s="8"/>
      <c r="AYZ14" s="8"/>
      <c r="AZA14" s="8"/>
      <c r="AZB14" s="8"/>
      <c r="AZC14" s="8"/>
      <c r="AZD14" s="8"/>
      <c r="AZE14" s="8"/>
      <c r="AZF14" s="8"/>
      <c r="AZG14" s="8"/>
      <c r="AZH14" s="8"/>
      <c r="AZI14" s="8"/>
      <c r="AZJ14" s="8"/>
      <c r="AZK14" s="8"/>
      <c r="AZL14" s="8"/>
      <c r="AZM14" s="8"/>
      <c r="AZN14" s="8"/>
      <c r="AZO14" s="8"/>
      <c r="AZP14" s="8"/>
      <c r="AZQ14" s="8"/>
      <c r="AZR14" s="8"/>
      <c r="AZS14" s="8"/>
      <c r="AZT14" s="8"/>
      <c r="AZU14" s="8"/>
      <c r="AZV14" s="8"/>
      <c r="AZW14" s="8"/>
      <c r="AZX14" s="8"/>
      <c r="AZY14" s="8"/>
      <c r="AZZ14" s="8"/>
      <c r="BAA14" s="8"/>
      <c r="BAB14" s="8"/>
      <c r="BAC14" s="8"/>
      <c r="BAD14" s="8"/>
      <c r="BAE14" s="8"/>
      <c r="BAF14" s="8"/>
      <c r="BAG14" s="8"/>
      <c r="BAH14" s="8"/>
      <c r="BAI14" s="8"/>
      <c r="BAJ14" s="8"/>
      <c r="BAK14" s="8"/>
      <c r="BAL14" s="8"/>
      <c r="BAM14" s="8"/>
      <c r="BAN14" s="8"/>
      <c r="BAO14" s="8"/>
      <c r="BAP14" s="8"/>
      <c r="BAQ14" s="8"/>
      <c r="BAR14" s="8"/>
      <c r="BAS14" s="8"/>
      <c r="BAT14" s="8"/>
      <c r="BAU14" s="8"/>
      <c r="BAV14" s="8"/>
      <c r="BAW14" s="8"/>
      <c r="BAX14" s="8"/>
      <c r="BAY14" s="8"/>
      <c r="BAZ14" s="8"/>
      <c r="BBA14" s="8"/>
      <c r="BBB14" s="8"/>
      <c r="BBC14" s="8"/>
      <c r="BBD14" s="8"/>
      <c r="BBE14" s="8"/>
      <c r="BBF14" s="8"/>
      <c r="BBG14" s="8"/>
      <c r="BBH14" s="8"/>
      <c r="BBI14" s="8"/>
      <c r="BBJ14" s="8"/>
      <c r="BBK14" s="8"/>
      <c r="BBL14" s="8"/>
      <c r="BBM14" s="8"/>
      <c r="BBN14" s="8"/>
      <c r="BBO14" s="8"/>
      <c r="BBP14" s="8"/>
      <c r="BBQ14" s="8"/>
      <c r="BBR14" s="8"/>
      <c r="BBS14" s="8"/>
      <c r="BBT14" s="8"/>
      <c r="BBU14" s="8"/>
      <c r="BBV14" s="8"/>
      <c r="BBW14" s="8"/>
      <c r="BBX14" s="8"/>
      <c r="BBY14" s="8"/>
      <c r="BBZ14" s="8"/>
      <c r="BCA14" s="8"/>
      <c r="BCB14" s="8"/>
      <c r="BCC14" s="8"/>
      <c r="BCD14" s="8"/>
      <c r="BCE14" s="8"/>
      <c r="BCF14" s="8"/>
      <c r="BCG14" s="8"/>
      <c r="BCH14" s="8"/>
      <c r="BCI14" s="8"/>
      <c r="BCJ14" s="8"/>
      <c r="BCK14" s="8"/>
      <c r="BCL14" s="8"/>
      <c r="BCM14" s="8"/>
      <c r="BCN14" s="8"/>
      <c r="BCO14" s="8"/>
      <c r="BCP14" s="8"/>
      <c r="BCQ14" s="8"/>
      <c r="BCR14" s="8"/>
      <c r="BCS14" s="8"/>
      <c r="BCT14" s="8"/>
      <c r="BCU14" s="8"/>
      <c r="BCV14" s="8"/>
      <c r="BCW14" s="8"/>
      <c r="BCX14" s="8"/>
      <c r="BCY14" s="8"/>
      <c r="BCZ14" s="8"/>
      <c r="BDA14" s="8"/>
      <c r="BDB14" s="8"/>
      <c r="BDC14" s="8"/>
      <c r="BDD14" s="8"/>
      <c r="BDE14" s="8"/>
      <c r="BDF14" s="8"/>
      <c r="BDG14" s="8"/>
      <c r="BDH14" s="8"/>
      <c r="BDI14" s="8"/>
      <c r="BDJ14" s="8"/>
      <c r="BDK14" s="8"/>
      <c r="BDL14" s="8"/>
      <c r="BDM14" s="8"/>
      <c r="BDN14" s="8"/>
      <c r="BDO14" s="8"/>
      <c r="BDP14" s="8"/>
      <c r="BDQ14" s="8"/>
      <c r="BDR14" s="8"/>
      <c r="BDS14" s="8"/>
      <c r="BDT14" s="8"/>
      <c r="BDU14" s="8"/>
      <c r="BDV14" s="8"/>
      <c r="BDW14" s="8"/>
      <c r="BDX14" s="8"/>
      <c r="BDY14" s="8"/>
      <c r="BDZ14" s="8"/>
      <c r="BEA14" s="8"/>
      <c r="BEB14" s="8"/>
      <c r="BEC14" s="8"/>
      <c r="BED14" s="8"/>
      <c r="BEE14" s="8"/>
      <c r="BEF14" s="8"/>
      <c r="BEG14" s="8"/>
      <c r="BEH14" s="8"/>
      <c r="BEI14" s="8"/>
      <c r="BEJ14" s="8"/>
      <c r="BEK14" s="8"/>
      <c r="BEL14" s="8"/>
      <c r="BEM14" s="8"/>
      <c r="BEN14" s="8"/>
      <c r="BEO14" s="8"/>
      <c r="BEP14" s="8"/>
      <c r="BEQ14" s="8"/>
      <c r="BER14" s="8"/>
      <c r="BES14" s="8"/>
      <c r="BET14" s="8"/>
      <c r="BEU14" s="8"/>
      <c r="BEV14" s="8"/>
      <c r="BEW14" s="8"/>
      <c r="BEX14" s="8"/>
      <c r="BEY14" s="8"/>
      <c r="BEZ14" s="8"/>
      <c r="BFA14" s="8"/>
      <c r="BFB14" s="8"/>
      <c r="BFC14" s="8"/>
      <c r="BFD14" s="8"/>
      <c r="BFE14" s="8"/>
      <c r="BFF14" s="8"/>
      <c r="BFG14" s="8"/>
      <c r="BFH14" s="8"/>
      <c r="BFI14" s="8"/>
      <c r="BFJ14" s="8"/>
      <c r="BFK14" s="8"/>
      <c r="BFL14" s="8"/>
      <c r="BFM14" s="8"/>
      <c r="BFN14" s="8"/>
      <c r="BFO14" s="8"/>
      <c r="BFP14" s="8"/>
      <c r="BFQ14" s="8"/>
      <c r="BFR14" s="8"/>
      <c r="BFS14" s="8"/>
      <c r="BFT14" s="8"/>
      <c r="BFU14" s="8"/>
      <c r="BFV14" s="8"/>
      <c r="BFW14" s="8"/>
      <c r="BFX14" s="8"/>
      <c r="BFY14" s="8"/>
      <c r="BFZ14" s="8"/>
      <c r="BGA14" s="8"/>
      <c r="BGB14" s="8"/>
      <c r="BGC14" s="8"/>
      <c r="BGD14" s="8"/>
      <c r="BGE14" s="8"/>
      <c r="BGF14" s="8"/>
      <c r="BGG14" s="8"/>
      <c r="BGH14" s="8"/>
      <c r="BGI14" s="8"/>
      <c r="BGJ14" s="8"/>
      <c r="BGK14" s="8"/>
      <c r="BGL14" s="8"/>
      <c r="BGM14" s="8"/>
      <c r="BGN14" s="8"/>
      <c r="BGO14" s="8"/>
      <c r="BGP14" s="8"/>
      <c r="BGQ14" s="8"/>
      <c r="BGR14" s="8"/>
      <c r="BGS14" s="8"/>
      <c r="BGT14" s="8"/>
      <c r="BGU14" s="8"/>
      <c r="BGV14" s="8"/>
      <c r="BGW14" s="8"/>
      <c r="BGX14" s="8"/>
      <c r="BGY14" s="8"/>
      <c r="BGZ14" s="8"/>
      <c r="BHA14" s="8"/>
      <c r="BHB14" s="8"/>
      <c r="BHC14" s="8"/>
      <c r="BHD14" s="8"/>
      <c r="BHE14" s="8"/>
      <c r="BHF14" s="8"/>
      <c r="BHG14" s="8"/>
      <c r="BHH14" s="8"/>
      <c r="BHI14" s="8"/>
      <c r="BHJ14" s="8"/>
      <c r="BHK14" s="8"/>
      <c r="BHL14" s="8"/>
      <c r="BHM14" s="8"/>
      <c r="BHN14" s="8"/>
      <c r="BHO14" s="8"/>
      <c r="BHP14" s="8"/>
      <c r="BHQ14" s="8"/>
      <c r="BHR14" s="8"/>
      <c r="BHS14" s="8"/>
      <c r="BHT14" s="8"/>
      <c r="BHU14" s="8"/>
      <c r="BHV14" s="8"/>
      <c r="BHW14" s="8"/>
      <c r="BHX14" s="8"/>
      <c r="BHY14" s="8"/>
      <c r="BHZ14" s="8"/>
      <c r="BIA14" s="8"/>
      <c r="BIB14" s="8"/>
      <c r="BIC14" s="8"/>
      <c r="BID14" s="8"/>
      <c r="BIE14" s="8"/>
      <c r="BIF14" s="8"/>
      <c r="BIG14" s="8"/>
      <c r="BIH14" s="8"/>
      <c r="BII14" s="8"/>
      <c r="BIJ14" s="8"/>
      <c r="BIK14" s="8"/>
      <c r="BIL14" s="8"/>
      <c r="BIM14" s="8"/>
      <c r="BIN14" s="8"/>
      <c r="BIO14" s="8"/>
      <c r="BIP14" s="8"/>
      <c r="BIQ14" s="8"/>
      <c r="BIR14" s="8"/>
      <c r="BIS14" s="8"/>
      <c r="BIT14" s="8"/>
      <c r="BIU14" s="8"/>
      <c r="BIV14" s="8"/>
      <c r="BIW14" s="8"/>
      <c r="BIX14" s="8"/>
      <c r="BIY14" s="8"/>
      <c r="BIZ14" s="8"/>
      <c r="BJA14" s="8"/>
      <c r="BJB14" s="8"/>
      <c r="BJC14" s="8"/>
      <c r="BJD14" s="8"/>
      <c r="BJE14" s="8"/>
      <c r="BJF14" s="8"/>
      <c r="BJG14" s="8"/>
      <c r="BJH14" s="8"/>
      <c r="BJI14" s="8"/>
      <c r="BJJ14" s="8"/>
      <c r="BJK14" s="8"/>
      <c r="BJL14" s="8"/>
      <c r="BJM14" s="8"/>
      <c r="BJN14" s="8"/>
      <c r="BJO14" s="8"/>
      <c r="BJP14" s="8"/>
      <c r="BJQ14" s="8"/>
      <c r="BJR14" s="8"/>
      <c r="BJS14" s="8"/>
      <c r="BJT14" s="8"/>
      <c r="BJU14" s="8"/>
      <c r="BJV14" s="8"/>
      <c r="BJW14" s="8"/>
      <c r="BJX14" s="8"/>
      <c r="BJY14" s="8"/>
      <c r="BJZ14" s="8"/>
      <c r="BKA14" s="8"/>
      <c r="BKB14" s="8"/>
      <c r="BKC14" s="8"/>
      <c r="BKD14" s="8"/>
      <c r="BKE14" s="8"/>
      <c r="BKF14" s="8"/>
      <c r="BKG14" s="8"/>
      <c r="BKH14" s="8"/>
      <c r="BKI14" s="8"/>
      <c r="BKJ14" s="8"/>
      <c r="BKK14" s="8"/>
      <c r="BKL14" s="8"/>
      <c r="BKM14" s="8"/>
      <c r="BKN14" s="8"/>
      <c r="BKO14" s="8"/>
      <c r="BKP14" s="8"/>
      <c r="BKQ14" s="8"/>
      <c r="BKR14" s="8"/>
      <c r="BKS14" s="8"/>
      <c r="BKT14" s="8"/>
      <c r="BKU14" s="8"/>
      <c r="BKV14" s="8"/>
      <c r="BKW14" s="8"/>
      <c r="BKX14" s="8"/>
      <c r="BKY14" s="8"/>
      <c r="BKZ14" s="8"/>
      <c r="BLA14" s="8"/>
      <c r="BLB14" s="8"/>
      <c r="BLC14" s="8"/>
      <c r="BLD14" s="8"/>
      <c r="BLE14" s="8"/>
      <c r="BLF14" s="8"/>
      <c r="BLG14" s="8"/>
      <c r="BLH14" s="8"/>
      <c r="BLI14" s="8"/>
      <c r="BLJ14" s="8"/>
      <c r="BLK14" s="8"/>
      <c r="BLL14" s="8"/>
      <c r="BLM14" s="8"/>
      <c r="BLN14" s="8"/>
      <c r="BLO14" s="8"/>
      <c r="BLP14" s="8"/>
      <c r="BLQ14" s="8"/>
      <c r="BLR14" s="8"/>
      <c r="BLS14" s="8"/>
      <c r="BLT14" s="8"/>
      <c r="BLU14" s="8"/>
      <c r="BLV14" s="8"/>
      <c r="BLW14" s="8"/>
      <c r="BLX14" s="8"/>
      <c r="BLY14" s="8"/>
      <c r="BLZ14" s="8"/>
      <c r="BMA14" s="8"/>
      <c r="BMB14" s="8"/>
      <c r="BMC14" s="8"/>
      <c r="BMD14" s="8"/>
      <c r="BME14" s="8"/>
      <c r="BMF14" s="8"/>
      <c r="BMG14" s="8"/>
      <c r="BMH14" s="8"/>
      <c r="BMI14" s="8"/>
      <c r="BMJ14" s="8"/>
      <c r="BMK14" s="8"/>
      <c r="BML14" s="8"/>
      <c r="BMM14" s="8"/>
      <c r="BMN14" s="8"/>
      <c r="BMO14" s="8"/>
      <c r="BMP14" s="8"/>
      <c r="BMQ14" s="8"/>
      <c r="BMR14" s="8"/>
      <c r="BMS14" s="8"/>
      <c r="BMT14" s="8"/>
      <c r="BMU14" s="8"/>
      <c r="BMV14" s="8"/>
      <c r="BMW14" s="8"/>
      <c r="BMX14" s="8"/>
      <c r="BMY14" s="8"/>
      <c r="BMZ14" s="8"/>
      <c r="BNA14" s="8"/>
      <c r="BNB14" s="8"/>
      <c r="BNC14" s="8"/>
      <c r="BND14" s="8"/>
      <c r="BNE14" s="8"/>
      <c r="BNF14" s="8"/>
      <c r="BNG14" s="8"/>
      <c r="BNH14" s="8"/>
      <c r="BNI14" s="8"/>
      <c r="BNJ14" s="8"/>
      <c r="BNK14" s="8"/>
      <c r="BNL14" s="8"/>
      <c r="BNM14" s="8"/>
      <c r="BNN14" s="8"/>
      <c r="BNO14" s="8"/>
      <c r="BNP14" s="8"/>
      <c r="BNQ14" s="8"/>
      <c r="BNR14" s="8"/>
      <c r="BNS14" s="8"/>
      <c r="BNT14" s="8"/>
      <c r="BNU14" s="8"/>
      <c r="BNV14" s="8"/>
      <c r="BNW14" s="8"/>
      <c r="BNX14" s="8"/>
      <c r="BNY14" s="8"/>
      <c r="BNZ14" s="8"/>
      <c r="BOA14" s="8"/>
      <c r="BOB14" s="8"/>
      <c r="BOC14" s="8"/>
      <c r="BOD14" s="8"/>
      <c r="BOE14" s="8"/>
      <c r="BOF14" s="8"/>
      <c r="BOG14" s="8"/>
      <c r="BOH14" s="8"/>
      <c r="BOI14" s="8"/>
      <c r="BOJ14" s="8"/>
      <c r="BOK14" s="8"/>
      <c r="BOL14" s="8"/>
      <c r="BOM14" s="8"/>
      <c r="BON14" s="8"/>
      <c r="BOO14" s="8"/>
      <c r="BOP14" s="8"/>
      <c r="BOQ14" s="8"/>
      <c r="BOR14" s="8"/>
      <c r="BOS14" s="8"/>
      <c r="BOT14" s="8"/>
      <c r="BOU14" s="8"/>
      <c r="BOV14" s="8"/>
      <c r="BOW14" s="8"/>
      <c r="BOX14" s="8"/>
      <c r="BOY14" s="8"/>
      <c r="BOZ14" s="8"/>
      <c r="BPA14" s="8"/>
      <c r="BPB14" s="8"/>
      <c r="BPC14" s="8"/>
      <c r="BPD14" s="8"/>
      <c r="BPE14" s="8"/>
      <c r="BPF14" s="8"/>
      <c r="BPG14" s="8"/>
      <c r="BPH14" s="8"/>
      <c r="BPI14" s="8"/>
      <c r="BPJ14" s="8"/>
      <c r="BPK14" s="8"/>
      <c r="BPL14" s="8"/>
      <c r="BPM14" s="8"/>
      <c r="BPN14" s="8"/>
      <c r="BPO14" s="8"/>
      <c r="BPP14" s="8"/>
      <c r="BPQ14" s="8"/>
      <c r="BPR14" s="8"/>
      <c r="BPS14" s="8"/>
      <c r="BPT14" s="8"/>
      <c r="BPU14" s="8"/>
      <c r="BPV14" s="8"/>
      <c r="BPW14" s="8"/>
      <c r="BPX14" s="8"/>
      <c r="BPY14" s="8"/>
      <c r="BPZ14" s="8"/>
      <c r="BQA14" s="8"/>
      <c r="BQB14" s="8"/>
      <c r="BQC14" s="8"/>
      <c r="BQD14" s="8"/>
      <c r="BQE14" s="8"/>
      <c r="BQF14" s="8"/>
      <c r="BQG14" s="8"/>
      <c r="BQH14" s="8"/>
      <c r="BQI14" s="8"/>
      <c r="BQJ14" s="8"/>
      <c r="BQK14" s="8"/>
      <c r="BQL14" s="8"/>
      <c r="BQM14" s="8"/>
      <c r="BQN14" s="8"/>
      <c r="BQO14" s="8"/>
      <c r="BQP14" s="8"/>
      <c r="BQQ14" s="8"/>
      <c r="BQR14" s="8"/>
      <c r="BQS14" s="8"/>
      <c r="BQT14" s="8"/>
      <c r="BQU14" s="8"/>
      <c r="BQV14" s="8"/>
      <c r="BQW14" s="8"/>
      <c r="BQX14" s="8"/>
      <c r="BQY14" s="8"/>
      <c r="BQZ14" s="8"/>
      <c r="BRA14" s="8"/>
      <c r="BRB14" s="8"/>
      <c r="BRC14" s="8"/>
      <c r="BRD14" s="8"/>
      <c r="BRE14" s="8"/>
      <c r="BRF14" s="8"/>
      <c r="BRG14" s="8"/>
      <c r="BRH14" s="8"/>
      <c r="BRI14" s="8"/>
      <c r="BRJ14" s="8"/>
      <c r="BRK14" s="8"/>
      <c r="BRL14" s="8"/>
      <c r="BRM14" s="8"/>
      <c r="BRN14" s="8"/>
      <c r="BRO14" s="8"/>
      <c r="BRP14" s="8"/>
      <c r="BRQ14" s="8"/>
    </row>
    <row r="15" spans="1:1837">
      <c r="A15" s="2" t="s">
        <v>145</v>
      </c>
      <c r="B15" s="2" t="s">
        <v>54</v>
      </c>
      <c r="C15" s="2" t="s">
        <v>41</v>
      </c>
      <c r="D15" s="24">
        <v>95</v>
      </c>
      <c r="E15" s="24">
        <v>77.853881278538807</v>
      </c>
      <c r="F15" s="24">
        <v>81</v>
      </c>
      <c r="G15" s="25"/>
      <c r="H15" s="25"/>
      <c r="I15" s="25"/>
      <c r="J15" s="26"/>
      <c r="K15" s="24"/>
      <c r="L15" s="24">
        <f t="shared" si="0"/>
        <v>253.85388127853881</v>
      </c>
      <c r="M15" s="2">
        <f t="shared" si="1"/>
        <v>3</v>
      </c>
      <c r="N15" s="2"/>
      <c r="O15" s="2"/>
      <c r="P15" s="2"/>
      <c r="Q15" s="2">
        <f t="shared" si="2"/>
        <v>1</v>
      </c>
      <c r="R15" s="2">
        <f t="shared" si="3"/>
        <v>1</v>
      </c>
      <c r="S15" s="2">
        <f t="shared" si="4"/>
        <v>1</v>
      </c>
      <c r="T15" s="2">
        <f t="shared" si="5"/>
        <v>0</v>
      </c>
      <c r="U15" s="2">
        <f t="shared" si="6"/>
        <v>0</v>
      </c>
      <c r="V15" s="2">
        <f t="shared" si="7"/>
        <v>3</v>
      </c>
      <c r="W15" s="24">
        <f>L15</f>
        <v>253.85388127853881</v>
      </c>
      <c r="X15" s="34" t="s">
        <v>366</v>
      </c>
    </row>
    <row r="16" spans="1:1837">
      <c r="A16" s="2" t="s">
        <v>163</v>
      </c>
      <c r="B16" s="2" t="s">
        <v>153</v>
      </c>
      <c r="C16" s="2" t="s">
        <v>73</v>
      </c>
      <c r="D16" s="24">
        <v>90</v>
      </c>
      <c r="E16" s="24">
        <v>79</v>
      </c>
      <c r="F16" s="24"/>
      <c r="G16" s="25"/>
      <c r="H16" s="25"/>
      <c r="I16" s="25"/>
      <c r="J16" s="26"/>
      <c r="K16" s="24">
        <v>80</v>
      </c>
      <c r="L16" s="24">
        <f t="shared" si="0"/>
        <v>249</v>
      </c>
      <c r="M16" s="2">
        <f t="shared" si="1"/>
        <v>3</v>
      </c>
      <c r="N16" s="2"/>
      <c r="O16" s="2"/>
      <c r="P16" s="2"/>
      <c r="Q16" s="2">
        <f t="shared" si="2"/>
        <v>1</v>
      </c>
      <c r="R16" s="2">
        <f t="shared" si="3"/>
        <v>1</v>
      </c>
      <c r="S16" s="2">
        <f t="shared" si="4"/>
        <v>0</v>
      </c>
      <c r="T16" s="2">
        <f t="shared" si="5"/>
        <v>0</v>
      </c>
      <c r="U16" s="2">
        <f t="shared" si="6"/>
        <v>1</v>
      </c>
      <c r="V16" s="2">
        <f t="shared" si="7"/>
        <v>3</v>
      </c>
      <c r="W16" s="24">
        <f>L16</f>
        <v>249</v>
      </c>
      <c r="X16" s="34" t="s">
        <v>366</v>
      </c>
    </row>
    <row r="17" spans="1:1837">
      <c r="A17" s="2" t="s">
        <v>180</v>
      </c>
      <c r="B17" s="2" t="s">
        <v>30</v>
      </c>
      <c r="C17" s="2" t="s">
        <v>0</v>
      </c>
      <c r="D17" s="24">
        <v>89</v>
      </c>
      <c r="E17" s="24">
        <v>80</v>
      </c>
      <c r="F17" s="24">
        <v>76</v>
      </c>
      <c r="G17" s="25"/>
      <c r="H17" s="25"/>
      <c r="I17" s="25"/>
      <c r="J17" s="26"/>
      <c r="K17" s="24"/>
      <c r="L17" s="24">
        <f t="shared" si="0"/>
        <v>245</v>
      </c>
      <c r="M17" s="2">
        <f t="shared" si="1"/>
        <v>3</v>
      </c>
      <c r="N17" s="2"/>
      <c r="O17" s="2"/>
      <c r="P17" s="2"/>
      <c r="Q17" s="2">
        <f t="shared" si="2"/>
        <v>1</v>
      </c>
      <c r="R17" s="2">
        <f t="shared" si="3"/>
        <v>1</v>
      </c>
      <c r="S17" s="2">
        <f t="shared" si="4"/>
        <v>1</v>
      </c>
      <c r="T17" s="2">
        <f t="shared" si="5"/>
        <v>0</v>
      </c>
      <c r="U17" s="2">
        <f t="shared" si="6"/>
        <v>0</v>
      </c>
      <c r="V17" s="2">
        <f t="shared" si="7"/>
        <v>3</v>
      </c>
      <c r="W17" s="24">
        <f>L17</f>
        <v>245</v>
      </c>
      <c r="X17" s="34" t="s">
        <v>366</v>
      </c>
    </row>
    <row r="18" spans="1:1837">
      <c r="A18" s="2" t="s">
        <v>175</v>
      </c>
      <c r="B18" s="2" t="s">
        <v>39</v>
      </c>
      <c r="C18" s="2" t="s">
        <v>18</v>
      </c>
      <c r="D18" s="24">
        <v>79</v>
      </c>
      <c r="E18" s="24">
        <v>65</v>
      </c>
      <c r="F18" s="24">
        <v>43</v>
      </c>
      <c r="G18" s="25">
        <v>74</v>
      </c>
      <c r="H18" s="25"/>
      <c r="I18" s="25"/>
      <c r="J18" s="26">
        <f>MAX(G18:I18)</f>
        <v>74</v>
      </c>
      <c r="K18" s="24"/>
      <c r="L18" s="24">
        <f t="shared" si="0"/>
        <v>261</v>
      </c>
      <c r="M18" s="2">
        <f t="shared" si="1"/>
        <v>4</v>
      </c>
      <c r="N18" s="2"/>
      <c r="O18" s="2"/>
      <c r="P18" s="2"/>
      <c r="Q18" s="2">
        <f t="shared" si="2"/>
        <v>1</v>
      </c>
      <c r="R18" s="2">
        <f t="shared" si="3"/>
        <v>1</v>
      </c>
      <c r="S18" s="2">
        <f t="shared" si="4"/>
        <v>0</v>
      </c>
      <c r="T18" s="2">
        <f t="shared" si="5"/>
        <v>1</v>
      </c>
      <c r="U18" s="2">
        <f t="shared" si="6"/>
        <v>0</v>
      </c>
      <c r="V18" s="2">
        <f t="shared" si="7"/>
        <v>3</v>
      </c>
      <c r="W18" s="24">
        <f>L18-MIN(D18:F18,J18:K18)</f>
        <v>218</v>
      </c>
      <c r="X18" s="34" t="s">
        <v>366</v>
      </c>
    </row>
    <row r="19" spans="1:1837">
      <c r="A19" s="2" t="s">
        <v>173</v>
      </c>
      <c r="B19" s="2" t="s">
        <v>9</v>
      </c>
      <c r="C19" s="2" t="s">
        <v>174</v>
      </c>
      <c r="D19" s="24">
        <v>59</v>
      </c>
      <c r="E19" s="24">
        <v>76.25570776255708</v>
      </c>
      <c r="F19" s="24"/>
      <c r="G19" s="25"/>
      <c r="H19" s="25"/>
      <c r="I19" s="25"/>
      <c r="J19" s="26"/>
      <c r="K19" s="24">
        <v>80</v>
      </c>
      <c r="L19" s="24">
        <f t="shared" si="0"/>
        <v>215.25570776255708</v>
      </c>
      <c r="M19" s="2">
        <f t="shared" si="1"/>
        <v>3</v>
      </c>
      <c r="N19" s="2"/>
      <c r="O19" s="2"/>
      <c r="P19" s="2"/>
      <c r="Q19" s="2">
        <f t="shared" si="2"/>
        <v>1</v>
      </c>
      <c r="R19" s="2">
        <f t="shared" si="3"/>
        <v>1</v>
      </c>
      <c r="S19" s="2">
        <f t="shared" si="4"/>
        <v>0</v>
      </c>
      <c r="T19" s="2">
        <f t="shared" si="5"/>
        <v>0</v>
      </c>
      <c r="U19" s="2">
        <f t="shared" si="6"/>
        <v>1</v>
      </c>
      <c r="V19" s="2">
        <f t="shared" si="7"/>
        <v>3</v>
      </c>
      <c r="W19" s="24">
        <f>L19</f>
        <v>215.25570776255708</v>
      </c>
      <c r="X19" s="34" t="s">
        <v>366</v>
      </c>
    </row>
    <row r="20" spans="1:1837">
      <c r="A20" s="2" t="s">
        <v>184</v>
      </c>
      <c r="B20" s="2" t="s">
        <v>14</v>
      </c>
      <c r="C20" s="2" t="s">
        <v>41</v>
      </c>
      <c r="D20" s="24">
        <v>71</v>
      </c>
      <c r="E20" s="24">
        <v>1.5981735159817352</v>
      </c>
      <c r="F20" s="24"/>
      <c r="G20" s="25">
        <v>77</v>
      </c>
      <c r="H20" s="25"/>
      <c r="I20" s="25"/>
      <c r="J20" s="26">
        <f>MAX(G20:I20)</f>
        <v>77</v>
      </c>
      <c r="K20" s="24">
        <v>64</v>
      </c>
      <c r="L20" s="24">
        <f t="shared" si="0"/>
        <v>213.59817351598173</v>
      </c>
      <c r="M20" s="2">
        <f t="shared" si="1"/>
        <v>4</v>
      </c>
      <c r="N20" s="2"/>
      <c r="O20" s="2"/>
      <c r="P20" s="2"/>
      <c r="Q20" s="2">
        <f t="shared" si="2"/>
        <v>1</v>
      </c>
      <c r="R20" s="2">
        <f t="shared" si="3"/>
        <v>0</v>
      </c>
      <c r="S20" s="2">
        <f t="shared" si="4"/>
        <v>0</v>
      </c>
      <c r="T20" s="2">
        <f t="shared" si="5"/>
        <v>1</v>
      </c>
      <c r="U20" s="2">
        <f t="shared" si="6"/>
        <v>1</v>
      </c>
      <c r="V20" s="2">
        <f t="shared" si="7"/>
        <v>3</v>
      </c>
      <c r="W20" s="24">
        <f>L20-MIN(D20:F20,J20:K20)</f>
        <v>212</v>
      </c>
      <c r="X20" s="34" t="s">
        <v>366</v>
      </c>
      <c r="BQW20"/>
      <c r="BQX20"/>
      <c r="BQY20"/>
      <c r="BQZ20"/>
      <c r="BRA20"/>
      <c r="BRB20"/>
      <c r="BRC20"/>
      <c r="BRD20"/>
      <c r="BRE20"/>
      <c r="BRF20"/>
      <c r="BRG20"/>
      <c r="BRH20"/>
      <c r="BRI20"/>
      <c r="BRJ20"/>
      <c r="BRK20"/>
      <c r="BRL20"/>
      <c r="BRM20"/>
      <c r="BRN20"/>
      <c r="BRO20"/>
      <c r="BRP20"/>
      <c r="BRQ20"/>
    </row>
    <row r="21" spans="1:1837">
      <c r="A21" s="2" t="s">
        <v>187</v>
      </c>
      <c r="B21" s="2" t="s">
        <v>12</v>
      </c>
      <c r="C21" s="2" t="s">
        <v>41</v>
      </c>
      <c r="D21" s="24">
        <v>67</v>
      </c>
      <c r="E21" s="24">
        <v>52</v>
      </c>
      <c r="F21" s="24"/>
      <c r="G21" s="25">
        <v>86</v>
      </c>
      <c r="H21" s="25"/>
      <c r="I21" s="25"/>
      <c r="J21" s="26">
        <f>MAX(G21:I21)</f>
        <v>86</v>
      </c>
      <c r="K21" s="24"/>
      <c r="L21" s="24">
        <f t="shared" si="0"/>
        <v>205</v>
      </c>
      <c r="M21" s="2">
        <f t="shared" si="1"/>
        <v>3</v>
      </c>
      <c r="N21" s="2"/>
      <c r="O21" s="31">
        <v>90</v>
      </c>
      <c r="P21" s="2"/>
      <c r="Q21" s="2">
        <f t="shared" si="2"/>
        <v>1</v>
      </c>
      <c r="R21" s="2">
        <f t="shared" si="3"/>
        <v>1</v>
      </c>
      <c r="S21" s="2">
        <f t="shared" si="4"/>
        <v>0</v>
      </c>
      <c r="T21" s="2">
        <f t="shared" si="5"/>
        <v>1</v>
      </c>
      <c r="U21" s="2">
        <f t="shared" si="6"/>
        <v>0</v>
      </c>
      <c r="V21" s="2">
        <f t="shared" si="7"/>
        <v>3</v>
      </c>
      <c r="W21" s="24">
        <f>L21</f>
        <v>205</v>
      </c>
      <c r="X21" s="34" t="s">
        <v>366</v>
      </c>
      <c r="BQW21"/>
      <c r="BQX21"/>
      <c r="BQY21"/>
      <c r="BQZ21"/>
      <c r="BRA21"/>
      <c r="BRB21"/>
      <c r="BRC21"/>
      <c r="BRD21"/>
      <c r="BRE21"/>
      <c r="BRF21"/>
      <c r="BRG21"/>
      <c r="BRH21"/>
      <c r="BRI21"/>
      <c r="BRJ21"/>
      <c r="BRK21"/>
      <c r="BRL21"/>
      <c r="BRM21"/>
      <c r="BRN21"/>
      <c r="BRO21"/>
      <c r="BRP21"/>
      <c r="BRQ21"/>
    </row>
    <row r="22" spans="1:1837">
      <c r="A22" s="2" t="s">
        <v>162</v>
      </c>
      <c r="B22" s="2" t="s">
        <v>55</v>
      </c>
      <c r="C22" s="2" t="s">
        <v>20</v>
      </c>
      <c r="D22" s="24">
        <v>81</v>
      </c>
      <c r="E22" s="24">
        <v>47</v>
      </c>
      <c r="F22" s="24">
        <v>67</v>
      </c>
      <c r="G22" s="25"/>
      <c r="H22" s="25"/>
      <c r="I22" s="25"/>
      <c r="J22" s="26"/>
      <c r="K22" s="24"/>
      <c r="L22" s="24">
        <f t="shared" si="0"/>
        <v>195</v>
      </c>
      <c r="M22" s="2">
        <f t="shared" si="1"/>
        <v>3</v>
      </c>
      <c r="N22" s="2"/>
      <c r="O22" s="2"/>
      <c r="P22" s="2"/>
      <c r="Q22" s="2">
        <f t="shared" si="2"/>
        <v>1</v>
      </c>
      <c r="R22" s="2">
        <f t="shared" si="3"/>
        <v>1</v>
      </c>
      <c r="S22" s="2">
        <f t="shared" si="4"/>
        <v>1</v>
      </c>
      <c r="T22" s="2">
        <f t="shared" si="5"/>
        <v>0</v>
      </c>
      <c r="U22" s="2">
        <f t="shared" si="6"/>
        <v>0</v>
      </c>
      <c r="V22" s="2">
        <f t="shared" si="7"/>
        <v>3</v>
      </c>
      <c r="W22" s="24">
        <f>L22</f>
        <v>195</v>
      </c>
      <c r="X22" s="34" t="s">
        <v>366</v>
      </c>
    </row>
    <row r="23" spans="1:1837">
      <c r="A23" s="2" t="s">
        <v>149</v>
      </c>
      <c r="B23" s="2" t="s">
        <v>114</v>
      </c>
      <c r="C23" s="2" t="s">
        <v>42</v>
      </c>
      <c r="D23" s="24">
        <v>72</v>
      </c>
      <c r="E23" s="24">
        <v>36.757990867579906</v>
      </c>
      <c r="F23" s="24">
        <v>49.476190476190474</v>
      </c>
      <c r="G23" s="25">
        <v>68</v>
      </c>
      <c r="H23" s="25"/>
      <c r="I23" s="25">
        <v>73</v>
      </c>
      <c r="J23" s="26">
        <f>MAX(G23:I23)</f>
        <v>73</v>
      </c>
      <c r="K23" s="24"/>
      <c r="L23" s="24">
        <f t="shared" si="0"/>
        <v>231.23418134377039</v>
      </c>
      <c r="M23" s="2">
        <f t="shared" si="1"/>
        <v>4</v>
      </c>
      <c r="N23" s="2"/>
      <c r="O23" s="31">
        <v>80</v>
      </c>
      <c r="P23" s="31">
        <v>68</v>
      </c>
      <c r="Q23" s="2">
        <f t="shared" si="2"/>
        <v>1</v>
      </c>
      <c r="R23" s="2">
        <f t="shared" si="3"/>
        <v>0</v>
      </c>
      <c r="S23" s="2">
        <f t="shared" si="4"/>
        <v>1</v>
      </c>
      <c r="T23" s="2">
        <f t="shared" si="5"/>
        <v>1</v>
      </c>
      <c r="U23" s="2">
        <f t="shared" si="6"/>
        <v>0</v>
      </c>
      <c r="V23" s="2">
        <f t="shared" si="7"/>
        <v>3</v>
      </c>
      <c r="W23" s="24">
        <f>L23-MIN(D23:F23,J23:K23)</f>
        <v>194.47619047619048</v>
      </c>
      <c r="X23" s="34" t="s">
        <v>366</v>
      </c>
    </row>
    <row r="24" spans="1:1837">
      <c r="A24" s="2" t="s">
        <v>188</v>
      </c>
      <c r="B24" s="2" t="s">
        <v>58</v>
      </c>
      <c r="C24" s="2" t="s">
        <v>189</v>
      </c>
      <c r="D24" s="24">
        <v>68</v>
      </c>
      <c r="E24" s="24">
        <v>45.662100456621005</v>
      </c>
      <c r="F24" s="24">
        <v>75.549783549783555</v>
      </c>
      <c r="G24" s="25"/>
      <c r="H24" s="25"/>
      <c r="I24" s="25"/>
      <c r="J24" s="26"/>
      <c r="K24" s="24"/>
      <c r="L24" s="24">
        <f t="shared" si="0"/>
        <v>189.21188400640455</v>
      </c>
      <c r="M24" s="2">
        <f t="shared" si="1"/>
        <v>3</v>
      </c>
      <c r="N24" s="2"/>
      <c r="O24" s="2"/>
      <c r="P24" s="2"/>
      <c r="Q24" s="2">
        <f t="shared" si="2"/>
        <v>1</v>
      </c>
      <c r="R24" s="2">
        <f t="shared" si="3"/>
        <v>1</v>
      </c>
      <c r="S24" s="2">
        <f t="shared" si="4"/>
        <v>1</v>
      </c>
      <c r="T24" s="2">
        <f t="shared" si="5"/>
        <v>0</v>
      </c>
      <c r="U24" s="2">
        <f t="shared" si="6"/>
        <v>0</v>
      </c>
      <c r="V24" s="2">
        <f t="shared" si="7"/>
        <v>3</v>
      </c>
      <c r="W24" s="24">
        <f t="shared" ref="W24:W32" si="9">L24</f>
        <v>189.21188400640455</v>
      </c>
      <c r="X24" s="34" t="s">
        <v>366</v>
      </c>
    </row>
    <row r="25" spans="1:1837">
      <c r="A25" s="2" t="s">
        <v>185</v>
      </c>
      <c r="B25" s="2" t="s">
        <v>108</v>
      </c>
      <c r="C25" s="2" t="s">
        <v>0</v>
      </c>
      <c r="D25" s="24">
        <v>67</v>
      </c>
      <c r="E25" s="24">
        <v>49.086757990867582</v>
      </c>
      <c r="F25" s="24">
        <v>63</v>
      </c>
      <c r="G25" s="25"/>
      <c r="H25" s="25"/>
      <c r="I25" s="25"/>
      <c r="J25" s="26"/>
      <c r="K25" s="24"/>
      <c r="L25" s="24">
        <f t="shared" si="0"/>
        <v>179.08675799086757</v>
      </c>
      <c r="M25" s="2">
        <f t="shared" si="1"/>
        <v>3</v>
      </c>
      <c r="N25" s="2"/>
      <c r="O25" s="2"/>
      <c r="P25" s="2"/>
      <c r="Q25" s="2">
        <f t="shared" si="2"/>
        <v>1</v>
      </c>
      <c r="R25" s="2">
        <f t="shared" si="3"/>
        <v>1</v>
      </c>
      <c r="S25" s="2">
        <f t="shared" si="4"/>
        <v>1</v>
      </c>
      <c r="T25" s="2">
        <f t="shared" si="5"/>
        <v>0</v>
      </c>
      <c r="U25" s="2">
        <f t="shared" si="6"/>
        <v>0</v>
      </c>
      <c r="V25" s="2">
        <f t="shared" si="7"/>
        <v>3</v>
      </c>
      <c r="W25" s="24">
        <f t="shared" si="9"/>
        <v>179.08675799086757</v>
      </c>
      <c r="X25" s="34" t="s">
        <v>366</v>
      </c>
      <c r="BQW25"/>
      <c r="BQX25"/>
      <c r="BQY25"/>
      <c r="BQZ25"/>
      <c r="BRA25"/>
      <c r="BRB25"/>
      <c r="BRC25"/>
      <c r="BRD25"/>
      <c r="BRE25"/>
      <c r="BRF25"/>
      <c r="BRG25"/>
      <c r="BRH25"/>
      <c r="BRI25"/>
      <c r="BRJ25"/>
      <c r="BRK25"/>
      <c r="BRL25"/>
      <c r="BRM25"/>
      <c r="BRN25"/>
      <c r="BRO25"/>
      <c r="BRP25"/>
      <c r="BRQ25"/>
    </row>
    <row r="26" spans="1:1837">
      <c r="A26" s="2" t="s">
        <v>167</v>
      </c>
      <c r="B26" s="2" t="s">
        <v>168</v>
      </c>
      <c r="C26" s="2" t="s">
        <v>169</v>
      </c>
      <c r="D26" s="24">
        <v>71</v>
      </c>
      <c r="E26" s="24">
        <v>51</v>
      </c>
      <c r="F26" s="24">
        <v>53</v>
      </c>
      <c r="G26" s="25"/>
      <c r="H26" s="25"/>
      <c r="I26" s="25"/>
      <c r="J26" s="26"/>
      <c r="K26" s="24"/>
      <c r="L26" s="24">
        <f t="shared" si="0"/>
        <v>175</v>
      </c>
      <c r="M26" s="2">
        <f t="shared" si="1"/>
        <v>3</v>
      </c>
      <c r="N26" s="2"/>
      <c r="O26" s="2"/>
      <c r="P26" s="2"/>
      <c r="Q26" s="2">
        <f t="shared" si="2"/>
        <v>1</v>
      </c>
      <c r="R26" s="2">
        <f t="shared" si="3"/>
        <v>1</v>
      </c>
      <c r="S26" s="2">
        <f t="shared" si="4"/>
        <v>1</v>
      </c>
      <c r="T26" s="2">
        <f t="shared" si="5"/>
        <v>0</v>
      </c>
      <c r="U26" s="2">
        <f t="shared" si="6"/>
        <v>0</v>
      </c>
      <c r="V26" s="2">
        <f t="shared" si="7"/>
        <v>3</v>
      </c>
      <c r="W26" s="24">
        <f t="shared" si="9"/>
        <v>175</v>
      </c>
      <c r="X26" s="34" t="s">
        <v>366</v>
      </c>
    </row>
    <row r="27" spans="1:1837">
      <c r="A27" s="5" t="s">
        <v>94</v>
      </c>
      <c r="B27" s="5" t="s">
        <v>72</v>
      </c>
      <c r="C27" s="5" t="s">
        <v>22</v>
      </c>
      <c r="D27" s="24">
        <v>64</v>
      </c>
      <c r="E27" s="24">
        <v>50.456621004566209</v>
      </c>
      <c r="F27" s="24"/>
      <c r="G27" s="25"/>
      <c r="H27" s="25"/>
      <c r="I27" s="25"/>
      <c r="J27" s="26"/>
      <c r="K27" s="24">
        <v>60</v>
      </c>
      <c r="L27" s="24">
        <f t="shared" si="0"/>
        <v>174.45662100456622</v>
      </c>
      <c r="M27" s="2">
        <f t="shared" si="1"/>
        <v>3</v>
      </c>
      <c r="N27" s="2"/>
      <c r="O27" s="2"/>
      <c r="P27" s="2"/>
      <c r="Q27" s="2">
        <f t="shared" si="2"/>
        <v>1</v>
      </c>
      <c r="R27" s="2">
        <f t="shared" si="3"/>
        <v>1</v>
      </c>
      <c r="S27" s="2">
        <f t="shared" si="4"/>
        <v>0</v>
      </c>
      <c r="T27" s="2">
        <f t="shared" si="5"/>
        <v>0</v>
      </c>
      <c r="U27" s="2">
        <f t="shared" si="6"/>
        <v>1</v>
      </c>
      <c r="V27" s="2">
        <f t="shared" si="7"/>
        <v>3</v>
      </c>
      <c r="W27" s="24">
        <f t="shared" si="9"/>
        <v>174.45662100456622</v>
      </c>
      <c r="X27" s="34" t="s">
        <v>366</v>
      </c>
    </row>
    <row r="28" spans="1:1837">
      <c r="A28" s="2" t="s">
        <v>105</v>
      </c>
      <c r="B28" s="2" t="s">
        <v>148</v>
      </c>
      <c r="C28" s="2" t="s">
        <v>109</v>
      </c>
      <c r="D28" s="24">
        <v>94</v>
      </c>
      <c r="E28" s="24">
        <v>82</v>
      </c>
      <c r="F28" s="24"/>
      <c r="G28" s="25"/>
      <c r="H28" s="25"/>
      <c r="I28" s="25"/>
      <c r="J28" s="26"/>
      <c r="K28" s="24">
        <v>49</v>
      </c>
      <c r="L28" s="24">
        <f t="shared" si="0"/>
        <v>225</v>
      </c>
      <c r="M28" s="2">
        <f t="shared" si="1"/>
        <v>3</v>
      </c>
      <c r="N28" s="2"/>
      <c r="O28" s="2"/>
      <c r="P28" s="2"/>
      <c r="Q28" s="2">
        <f t="shared" si="2"/>
        <v>1</v>
      </c>
      <c r="R28" s="2">
        <f t="shared" si="3"/>
        <v>1</v>
      </c>
      <c r="S28" s="2">
        <f t="shared" si="4"/>
        <v>0</v>
      </c>
      <c r="T28" s="2">
        <f t="shared" si="5"/>
        <v>0</v>
      </c>
      <c r="U28" s="2">
        <f t="shared" si="6"/>
        <v>0</v>
      </c>
      <c r="V28" s="2">
        <f t="shared" si="7"/>
        <v>2</v>
      </c>
      <c r="W28" s="24">
        <f t="shared" si="9"/>
        <v>225</v>
      </c>
      <c r="X28" s="42" t="s">
        <v>367</v>
      </c>
    </row>
    <row r="29" spans="1:1837">
      <c r="A29" s="2" t="s">
        <v>190</v>
      </c>
      <c r="B29" s="2" t="s">
        <v>52</v>
      </c>
      <c r="C29" s="2" t="s">
        <v>15</v>
      </c>
      <c r="D29" s="24">
        <v>75</v>
      </c>
      <c r="E29" s="24">
        <v>4</v>
      </c>
      <c r="F29" s="24">
        <v>26</v>
      </c>
      <c r="G29" s="25"/>
      <c r="H29" s="25"/>
      <c r="I29" s="25">
        <v>62</v>
      </c>
      <c r="J29" s="26">
        <f>MAX(G29:I29)</f>
        <v>62</v>
      </c>
      <c r="K29" s="24">
        <v>39</v>
      </c>
      <c r="L29" s="24">
        <f>SUM(D29:F29,J29:K29)</f>
        <v>206</v>
      </c>
      <c r="M29" s="2">
        <f>COUNT(D29:F29,J29:K29)</f>
        <v>5</v>
      </c>
      <c r="N29" s="2"/>
      <c r="O29" s="2"/>
      <c r="P29" s="2"/>
      <c r="Q29" s="2">
        <f>IF(D29&gt;50,1,0)</f>
        <v>1</v>
      </c>
      <c r="R29" s="2">
        <f>IF(E29&gt;=42,1,0)</f>
        <v>0</v>
      </c>
      <c r="S29" s="2">
        <f>IF(F29&gt;=49,1,0)</f>
        <v>0</v>
      </c>
      <c r="T29" s="2">
        <f>IF(J29&gt;=60,1,0)</f>
        <v>1</v>
      </c>
      <c r="U29" s="2">
        <f>IF(K29&gt;=50,1,0)</f>
        <v>0</v>
      </c>
      <c r="V29" s="2">
        <f>SUM(Q29:U29)</f>
        <v>2</v>
      </c>
      <c r="W29" s="24">
        <f>D29+J29+K29</f>
        <v>176</v>
      </c>
      <c r="X29" s="35" t="s">
        <v>369</v>
      </c>
    </row>
    <row r="30" spans="1:1837">
      <c r="A30" s="2" t="s">
        <v>186</v>
      </c>
      <c r="B30" s="2" t="s">
        <v>37</v>
      </c>
      <c r="C30" s="2" t="s">
        <v>146</v>
      </c>
      <c r="D30" s="24">
        <v>82</v>
      </c>
      <c r="E30" s="24">
        <v>39</v>
      </c>
      <c r="F30" s="24">
        <v>55.893939393939398</v>
      </c>
      <c r="G30" s="25"/>
      <c r="H30" s="25"/>
      <c r="I30" s="25"/>
      <c r="J30" s="26"/>
      <c r="K30" s="24"/>
      <c r="L30" s="24">
        <f t="shared" si="0"/>
        <v>176.89393939393941</v>
      </c>
      <c r="M30" s="2">
        <f t="shared" si="1"/>
        <v>3</v>
      </c>
      <c r="N30" s="2"/>
      <c r="O30" s="2"/>
      <c r="P30" s="2"/>
      <c r="Q30" s="2">
        <f t="shared" si="2"/>
        <v>1</v>
      </c>
      <c r="R30" s="2">
        <f t="shared" si="3"/>
        <v>0</v>
      </c>
      <c r="S30" s="2">
        <f t="shared" si="4"/>
        <v>1</v>
      </c>
      <c r="T30" s="2">
        <f t="shared" si="5"/>
        <v>0</v>
      </c>
      <c r="U30" s="2">
        <f t="shared" si="6"/>
        <v>0</v>
      </c>
      <c r="V30" s="2">
        <f t="shared" si="7"/>
        <v>2</v>
      </c>
      <c r="W30" s="24">
        <f t="shared" si="9"/>
        <v>176.89393939393941</v>
      </c>
      <c r="X30" s="35" t="s">
        <v>369</v>
      </c>
      <c r="BQW30"/>
      <c r="BQX30"/>
      <c r="BQY30"/>
      <c r="BQZ30"/>
      <c r="BRA30"/>
      <c r="BRB30"/>
      <c r="BRC30"/>
      <c r="BRD30"/>
      <c r="BRE30"/>
      <c r="BRF30"/>
      <c r="BRG30"/>
      <c r="BRH30"/>
      <c r="BRI30"/>
      <c r="BRJ30"/>
      <c r="BRK30"/>
      <c r="BRL30"/>
      <c r="BRM30"/>
      <c r="BRN30"/>
      <c r="BRO30"/>
      <c r="BRP30"/>
      <c r="BRQ30"/>
    </row>
    <row r="31" spans="1:1837">
      <c r="A31" s="14" t="s">
        <v>192</v>
      </c>
      <c r="B31" s="2"/>
      <c r="C31" s="2"/>
      <c r="D31" s="24">
        <v>83</v>
      </c>
      <c r="E31" s="24"/>
      <c r="F31" s="24"/>
      <c r="G31" s="25"/>
      <c r="H31" s="25"/>
      <c r="I31" s="25"/>
      <c r="J31" s="26"/>
      <c r="K31" s="24">
        <v>93</v>
      </c>
      <c r="L31" s="24">
        <f t="shared" si="0"/>
        <v>176</v>
      </c>
      <c r="M31" s="2">
        <f t="shared" si="1"/>
        <v>2</v>
      </c>
      <c r="N31" s="2"/>
      <c r="O31" s="2"/>
      <c r="P31" s="2"/>
      <c r="Q31" s="2">
        <f t="shared" si="2"/>
        <v>1</v>
      </c>
      <c r="R31" s="2">
        <f t="shared" si="3"/>
        <v>0</v>
      </c>
      <c r="S31" s="2">
        <f t="shared" si="4"/>
        <v>0</v>
      </c>
      <c r="T31" s="2">
        <f t="shared" si="5"/>
        <v>0</v>
      </c>
      <c r="U31" s="2">
        <f t="shared" si="6"/>
        <v>1</v>
      </c>
      <c r="V31" s="2">
        <f t="shared" si="7"/>
        <v>2</v>
      </c>
      <c r="W31" s="24">
        <f t="shared" si="9"/>
        <v>176</v>
      </c>
      <c r="X31" s="35" t="s">
        <v>369</v>
      </c>
    </row>
    <row r="32" spans="1:1837" s="15" customFormat="1">
      <c r="A32" s="2" t="s">
        <v>155</v>
      </c>
      <c r="B32" s="2" t="s">
        <v>59</v>
      </c>
      <c r="C32" s="2" t="s">
        <v>156</v>
      </c>
      <c r="D32" s="33">
        <v>92</v>
      </c>
      <c r="E32" s="24">
        <v>78.767123287671239</v>
      </c>
      <c r="F32" s="24"/>
      <c r="G32" s="25"/>
      <c r="H32" s="25"/>
      <c r="I32" s="25"/>
      <c r="J32" s="26"/>
      <c r="K32" s="24"/>
      <c r="L32" s="24">
        <f t="shared" si="0"/>
        <v>170.76712328767124</v>
      </c>
      <c r="M32" s="2">
        <f t="shared" si="1"/>
        <v>2</v>
      </c>
      <c r="N32" s="2"/>
      <c r="O32" s="2"/>
      <c r="P32" s="2"/>
      <c r="Q32" s="2">
        <f t="shared" si="2"/>
        <v>1</v>
      </c>
      <c r="R32" s="2">
        <f t="shared" si="3"/>
        <v>1</v>
      </c>
      <c r="S32" s="2">
        <f t="shared" si="4"/>
        <v>0</v>
      </c>
      <c r="T32" s="2">
        <f t="shared" si="5"/>
        <v>0</v>
      </c>
      <c r="U32" s="2">
        <f t="shared" si="6"/>
        <v>0</v>
      </c>
      <c r="V32" s="2">
        <f t="shared" si="7"/>
        <v>2</v>
      </c>
      <c r="W32" s="24">
        <f t="shared" si="9"/>
        <v>170.76712328767124</v>
      </c>
      <c r="X32" s="35" t="s">
        <v>369</v>
      </c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  <c r="LC32" s="8"/>
      <c r="LD32" s="8"/>
      <c r="LE32" s="8"/>
      <c r="LF32" s="8"/>
      <c r="LG32" s="8"/>
      <c r="LH32" s="8"/>
      <c r="LI32" s="8"/>
      <c r="LJ32" s="8"/>
      <c r="LK32" s="8"/>
      <c r="LL32" s="8"/>
      <c r="LM32" s="8"/>
      <c r="LN32" s="8"/>
      <c r="LO32" s="8"/>
      <c r="LP32" s="8"/>
      <c r="LQ32" s="8"/>
      <c r="LR32" s="8"/>
      <c r="LS32" s="8"/>
      <c r="LT32" s="8"/>
      <c r="LU32" s="8"/>
      <c r="LV32" s="8"/>
      <c r="LW32" s="8"/>
      <c r="LX32" s="8"/>
      <c r="LY32" s="8"/>
      <c r="LZ32" s="8"/>
      <c r="MA32" s="8"/>
      <c r="MB32" s="8"/>
      <c r="MC32" s="8"/>
      <c r="MD32" s="8"/>
      <c r="ME32" s="8"/>
      <c r="MF32" s="8"/>
      <c r="MG32" s="8"/>
      <c r="MH32" s="8"/>
      <c r="MI32" s="8"/>
      <c r="MJ32" s="8"/>
      <c r="MK32" s="8"/>
      <c r="ML32" s="8"/>
      <c r="MM32" s="8"/>
      <c r="MN32" s="8"/>
      <c r="MO32" s="8"/>
      <c r="MP32" s="8"/>
      <c r="MQ32" s="8"/>
      <c r="MR32" s="8"/>
      <c r="MS32" s="8"/>
      <c r="MT32" s="8"/>
      <c r="MU32" s="8"/>
      <c r="MV32" s="8"/>
      <c r="MW32" s="8"/>
      <c r="MX32" s="8"/>
      <c r="MY32" s="8"/>
      <c r="MZ32" s="8"/>
      <c r="NA32" s="8"/>
      <c r="NB32" s="8"/>
      <c r="NC32" s="8"/>
      <c r="ND32" s="8"/>
      <c r="NE32" s="8"/>
      <c r="NF32" s="8"/>
      <c r="NG32" s="8"/>
      <c r="NH32" s="8"/>
      <c r="NI32" s="8"/>
      <c r="NJ32" s="8"/>
      <c r="NK32" s="8"/>
      <c r="NL32" s="8"/>
      <c r="NM32" s="8"/>
      <c r="NN32" s="8"/>
      <c r="NO32" s="8"/>
      <c r="NP32" s="8"/>
      <c r="NQ32" s="8"/>
      <c r="NR32" s="8"/>
      <c r="NS32" s="8"/>
      <c r="NT32" s="8"/>
      <c r="NU32" s="8"/>
      <c r="NV32" s="8"/>
      <c r="NW32" s="8"/>
      <c r="NX32" s="8"/>
      <c r="NY32" s="8"/>
      <c r="NZ32" s="8"/>
      <c r="OA32" s="8"/>
      <c r="OB32" s="8"/>
      <c r="OC32" s="8"/>
      <c r="OD32" s="8"/>
      <c r="OE32" s="8"/>
      <c r="OF32" s="8"/>
      <c r="OG32" s="8"/>
      <c r="OH32" s="8"/>
      <c r="OI32" s="8"/>
      <c r="OJ32" s="8"/>
      <c r="OK32" s="8"/>
      <c r="OL32" s="8"/>
      <c r="OM32" s="8"/>
      <c r="ON32" s="8"/>
      <c r="OO32" s="8"/>
      <c r="OP32" s="8"/>
      <c r="OQ32" s="8"/>
      <c r="OR32" s="8"/>
      <c r="OS32" s="8"/>
      <c r="OT32" s="8"/>
      <c r="OU32" s="8"/>
      <c r="OV32" s="8"/>
      <c r="OW32" s="8"/>
      <c r="OX32" s="8"/>
      <c r="OY32" s="8"/>
      <c r="OZ32" s="8"/>
      <c r="PA32" s="8"/>
      <c r="PB32" s="8"/>
      <c r="PC32" s="8"/>
      <c r="PD32" s="8"/>
      <c r="PE32" s="8"/>
      <c r="PF32" s="8"/>
      <c r="PG32" s="8"/>
      <c r="PH32" s="8"/>
      <c r="PI32" s="8"/>
      <c r="PJ32" s="8"/>
      <c r="PK32" s="8"/>
      <c r="PL32" s="8"/>
      <c r="PM32" s="8"/>
      <c r="PN32" s="8"/>
      <c r="PO32" s="8"/>
      <c r="PP32" s="8"/>
      <c r="PQ32" s="8"/>
      <c r="PR32" s="8"/>
      <c r="PS32" s="8"/>
      <c r="PT32" s="8"/>
      <c r="PU32" s="8"/>
      <c r="PV32" s="8"/>
      <c r="PW32" s="8"/>
      <c r="PX32" s="8"/>
      <c r="PY32" s="8"/>
      <c r="PZ32" s="8"/>
      <c r="QA32" s="8"/>
      <c r="QB32" s="8"/>
      <c r="QC32" s="8"/>
      <c r="QD32" s="8"/>
      <c r="QE32" s="8"/>
      <c r="QF32" s="8"/>
      <c r="QG32" s="8"/>
      <c r="QH32" s="8"/>
      <c r="QI32" s="8"/>
      <c r="QJ32" s="8"/>
      <c r="QK32" s="8"/>
      <c r="QL32" s="8"/>
      <c r="QM32" s="8"/>
      <c r="QN32" s="8"/>
      <c r="QO32" s="8"/>
      <c r="QP32" s="8"/>
      <c r="QQ32" s="8"/>
      <c r="QR32" s="8"/>
      <c r="QS32" s="8"/>
      <c r="QT32" s="8"/>
      <c r="QU32" s="8"/>
      <c r="QV32" s="8"/>
      <c r="QW32" s="8"/>
      <c r="QX32" s="8"/>
      <c r="QY32" s="8"/>
      <c r="QZ32" s="8"/>
      <c r="RA32" s="8"/>
      <c r="RB32" s="8"/>
      <c r="RC32" s="8"/>
      <c r="RD32" s="8"/>
      <c r="RE32" s="8"/>
      <c r="RF32" s="8"/>
      <c r="RG32" s="8"/>
      <c r="RH32" s="8"/>
      <c r="RI32" s="8"/>
      <c r="RJ32" s="8"/>
      <c r="RK32" s="8"/>
      <c r="RL32" s="8"/>
      <c r="RM32" s="8"/>
      <c r="RN32" s="8"/>
      <c r="RO32" s="8"/>
      <c r="RP32" s="8"/>
      <c r="RQ32" s="8"/>
      <c r="RR32" s="8"/>
      <c r="RS32" s="8"/>
      <c r="RT32" s="8"/>
      <c r="RU32" s="8"/>
      <c r="RV32" s="8"/>
      <c r="RW32" s="8"/>
      <c r="RX32" s="8"/>
      <c r="RY32" s="8"/>
      <c r="RZ32" s="8"/>
      <c r="SA32" s="8"/>
      <c r="SB32" s="8"/>
      <c r="SC32" s="8"/>
      <c r="SD32" s="8"/>
      <c r="SE32" s="8"/>
      <c r="SF32" s="8"/>
      <c r="SG32" s="8"/>
      <c r="SH32" s="8"/>
      <c r="SI32" s="8"/>
      <c r="SJ32" s="8"/>
      <c r="SK32" s="8"/>
      <c r="SL32" s="8"/>
      <c r="SM32" s="8"/>
      <c r="SN32" s="8"/>
      <c r="SO32" s="8"/>
      <c r="SP32" s="8"/>
      <c r="SQ32" s="8"/>
      <c r="SR32" s="8"/>
      <c r="SS32" s="8"/>
      <c r="ST32" s="8"/>
      <c r="SU32" s="8"/>
      <c r="SV32" s="8"/>
      <c r="SW32" s="8"/>
      <c r="SX32" s="8"/>
      <c r="SY32" s="8"/>
      <c r="SZ32" s="8"/>
      <c r="TA32" s="8"/>
      <c r="TB32" s="8"/>
      <c r="TC32" s="8"/>
      <c r="TD32" s="8"/>
      <c r="TE32" s="8"/>
      <c r="TF32" s="8"/>
      <c r="TG32" s="8"/>
      <c r="TH32" s="8"/>
      <c r="TI32" s="8"/>
      <c r="TJ32" s="8"/>
      <c r="TK32" s="8"/>
      <c r="TL32" s="8"/>
      <c r="TM32" s="8"/>
      <c r="TN32" s="8"/>
      <c r="TO32" s="8"/>
      <c r="TP32" s="8"/>
      <c r="TQ32" s="8"/>
      <c r="TR32" s="8"/>
      <c r="TS32" s="8"/>
      <c r="TT32" s="8"/>
      <c r="TU32" s="8"/>
      <c r="TV32" s="8"/>
      <c r="TW32" s="8"/>
      <c r="TX32" s="8"/>
      <c r="TY32" s="8"/>
      <c r="TZ32" s="8"/>
      <c r="UA32" s="8"/>
      <c r="UB32" s="8"/>
      <c r="UC32" s="8"/>
      <c r="UD32" s="8"/>
      <c r="UE32" s="8"/>
      <c r="UF32" s="8"/>
      <c r="UG32" s="8"/>
      <c r="UH32" s="8"/>
      <c r="UI32" s="8"/>
      <c r="UJ32" s="8"/>
      <c r="UK32" s="8"/>
      <c r="UL32" s="8"/>
      <c r="UM32" s="8"/>
      <c r="UN32" s="8"/>
      <c r="UO32" s="8"/>
      <c r="UP32" s="8"/>
      <c r="UQ32" s="8"/>
      <c r="UR32" s="8"/>
      <c r="US32" s="8"/>
      <c r="UT32" s="8"/>
      <c r="UU32" s="8"/>
      <c r="UV32" s="8"/>
      <c r="UW32" s="8"/>
      <c r="UX32" s="8"/>
      <c r="UY32" s="8"/>
      <c r="UZ32" s="8"/>
      <c r="VA32" s="8"/>
      <c r="VB32" s="8"/>
      <c r="VC32" s="8"/>
      <c r="VD32" s="8"/>
      <c r="VE32" s="8"/>
      <c r="VF32" s="8"/>
      <c r="VG32" s="8"/>
      <c r="VH32" s="8"/>
      <c r="VI32" s="8"/>
      <c r="VJ32" s="8"/>
      <c r="VK32" s="8"/>
      <c r="VL32" s="8"/>
      <c r="VM32" s="8"/>
      <c r="VN32" s="8"/>
      <c r="VO32" s="8"/>
      <c r="VP32" s="8"/>
      <c r="VQ32" s="8"/>
      <c r="VR32" s="8"/>
      <c r="VS32" s="8"/>
      <c r="VT32" s="8"/>
      <c r="VU32" s="8"/>
      <c r="VV32" s="8"/>
      <c r="VW32" s="8"/>
      <c r="VX32" s="8"/>
      <c r="VY32" s="8"/>
      <c r="VZ32" s="8"/>
      <c r="WA32" s="8"/>
      <c r="WB32" s="8"/>
      <c r="WC32" s="8"/>
      <c r="WD32" s="8"/>
      <c r="WE32" s="8"/>
      <c r="WF32" s="8"/>
      <c r="WG32" s="8"/>
      <c r="WH32" s="8"/>
      <c r="WI32" s="8"/>
      <c r="WJ32" s="8"/>
      <c r="WK32" s="8"/>
      <c r="WL32" s="8"/>
      <c r="WM32" s="8"/>
      <c r="WN32" s="8"/>
      <c r="WO32" s="8"/>
      <c r="WP32" s="8"/>
      <c r="WQ32" s="8"/>
      <c r="WR32" s="8"/>
      <c r="WS32" s="8"/>
      <c r="WT32" s="8"/>
      <c r="WU32" s="8"/>
      <c r="WV32" s="8"/>
      <c r="WW32" s="8"/>
      <c r="WX32" s="8"/>
      <c r="WY32" s="8"/>
      <c r="WZ32" s="8"/>
      <c r="XA32" s="8"/>
      <c r="XB32" s="8"/>
      <c r="XC32" s="8"/>
      <c r="XD32" s="8"/>
      <c r="XE32" s="8"/>
      <c r="XF32" s="8"/>
      <c r="XG32" s="8"/>
      <c r="XH32" s="8"/>
      <c r="XI32" s="8"/>
      <c r="XJ32" s="8"/>
      <c r="XK32" s="8"/>
      <c r="XL32" s="8"/>
      <c r="XM32" s="8"/>
      <c r="XN32" s="8"/>
      <c r="XO32" s="8"/>
      <c r="XP32" s="8"/>
      <c r="XQ32" s="8"/>
      <c r="XR32" s="8"/>
      <c r="XS32" s="8"/>
      <c r="XT32" s="8"/>
      <c r="XU32" s="8"/>
      <c r="XV32" s="8"/>
      <c r="XW32" s="8"/>
      <c r="XX32" s="8"/>
      <c r="XY32" s="8"/>
      <c r="XZ32" s="8"/>
      <c r="YA32" s="8"/>
      <c r="YB32" s="8"/>
      <c r="YC32" s="8"/>
      <c r="YD32" s="8"/>
      <c r="YE32" s="8"/>
      <c r="YF32" s="8"/>
      <c r="YG32" s="8"/>
      <c r="YH32" s="8"/>
      <c r="YI32" s="8"/>
      <c r="YJ32" s="8"/>
      <c r="YK32" s="8"/>
      <c r="YL32" s="8"/>
      <c r="YM32" s="8"/>
      <c r="YN32" s="8"/>
      <c r="YO32" s="8"/>
      <c r="YP32" s="8"/>
      <c r="YQ32" s="8"/>
      <c r="YR32" s="8"/>
      <c r="YS32" s="8"/>
      <c r="YT32" s="8"/>
      <c r="YU32" s="8"/>
      <c r="YV32" s="8"/>
      <c r="YW32" s="8"/>
      <c r="YX32" s="8"/>
      <c r="YY32" s="8"/>
      <c r="YZ32" s="8"/>
      <c r="ZA32" s="8"/>
      <c r="ZB32" s="8"/>
      <c r="ZC32" s="8"/>
      <c r="ZD32" s="8"/>
      <c r="ZE32" s="8"/>
      <c r="ZF32" s="8"/>
      <c r="ZG32" s="8"/>
      <c r="ZH32" s="8"/>
      <c r="ZI32" s="8"/>
      <c r="ZJ32" s="8"/>
      <c r="ZK32" s="8"/>
      <c r="ZL32" s="8"/>
      <c r="ZM32" s="8"/>
      <c r="ZN32" s="8"/>
      <c r="ZO32" s="8"/>
      <c r="ZP32" s="8"/>
      <c r="ZQ32" s="8"/>
      <c r="ZR32" s="8"/>
      <c r="ZS32" s="8"/>
      <c r="ZT32" s="8"/>
      <c r="ZU32" s="8"/>
      <c r="ZV32" s="8"/>
      <c r="ZW32" s="8"/>
      <c r="ZX32" s="8"/>
      <c r="ZY32" s="8"/>
      <c r="ZZ32" s="8"/>
      <c r="AAA32" s="8"/>
      <c r="AAB32" s="8"/>
      <c r="AAC32" s="8"/>
      <c r="AAD32" s="8"/>
      <c r="AAE32" s="8"/>
      <c r="AAF32" s="8"/>
      <c r="AAG32" s="8"/>
      <c r="AAH32" s="8"/>
      <c r="AAI32" s="8"/>
      <c r="AAJ32" s="8"/>
      <c r="AAK32" s="8"/>
      <c r="AAL32" s="8"/>
      <c r="AAM32" s="8"/>
      <c r="AAN32" s="8"/>
      <c r="AAO32" s="8"/>
      <c r="AAP32" s="8"/>
      <c r="AAQ32" s="8"/>
      <c r="AAR32" s="8"/>
      <c r="AAS32" s="8"/>
      <c r="AAT32" s="8"/>
      <c r="AAU32" s="8"/>
      <c r="AAV32" s="8"/>
      <c r="AAW32" s="8"/>
      <c r="AAX32" s="8"/>
      <c r="AAY32" s="8"/>
      <c r="AAZ32" s="8"/>
      <c r="ABA32" s="8"/>
      <c r="ABB32" s="8"/>
      <c r="ABC32" s="8"/>
      <c r="ABD32" s="8"/>
      <c r="ABE32" s="8"/>
      <c r="ABF32" s="8"/>
      <c r="ABG32" s="8"/>
      <c r="ABH32" s="8"/>
      <c r="ABI32" s="8"/>
      <c r="ABJ32" s="8"/>
      <c r="ABK32" s="8"/>
      <c r="ABL32" s="8"/>
      <c r="ABM32" s="8"/>
      <c r="ABN32" s="8"/>
      <c r="ABO32" s="8"/>
      <c r="ABP32" s="8"/>
      <c r="ABQ32" s="8"/>
      <c r="ABR32" s="8"/>
      <c r="ABS32" s="8"/>
      <c r="ABT32" s="8"/>
      <c r="ABU32" s="8"/>
      <c r="ABV32" s="8"/>
      <c r="ABW32" s="8"/>
      <c r="ABX32" s="8"/>
      <c r="ABY32" s="8"/>
      <c r="ABZ32" s="8"/>
      <c r="ACA32" s="8"/>
      <c r="ACB32" s="8"/>
      <c r="ACC32" s="8"/>
      <c r="ACD32" s="8"/>
      <c r="ACE32" s="8"/>
      <c r="ACF32" s="8"/>
      <c r="ACG32" s="8"/>
      <c r="ACH32" s="8"/>
      <c r="ACI32" s="8"/>
      <c r="ACJ32" s="8"/>
      <c r="ACK32" s="8"/>
      <c r="ACL32" s="8"/>
      <c r="ACM32" s="8"/>
      <c r="ACN32" s="8"/>
      <c r="ACO32" s="8"/>
      <c r="ACP32" s="8"/>
      <c r="ACQ32" s="8"/>
      <c r="ACR32" s="8"/>
      <c r="ACS32" s="8"/>
      <c r="ACT32" s="8"/>
      <c r="ACU32" s="8"/>
      <c r="ACV32" s="8"/>
      <c r="ACW32" s="8"/>
      <c r="ACX32" s="8"/>
      <c r="ACY32" s="8"/>
      <c r="ACZ32" s="8"/>
      <c r="ADA32" s="8"/>
      <c r="ADB32" s="8"/>
      <c r="ADC32" s="8"/>
      <c r="ADD32" s="8"/>
      <c r="ADE32" s="8"/>
      <c r="ADF32" s="8"/>
      <c r="ADG32" s="8"/>
      <c r="ADH32" s="8"/>
      <c r="ADI32" s="8"/>
      <c r="ADJ32" s="8"/>
      <c r="ADK32" s="8"/>
      <c r="ADL32" s="8"/>
      <c r="ADM32" s="8"/>
      <c r="ADN32" s="8"/>
      <c r="ADO32" s="8"/>
      <c r="ADP32" s="8"/>
      <c r="ADQ32" s="8"/>
      <c r="ADR32" s="8"/>
      <c r="ADS32" s="8"/>
      <c r="ADT32" s="8"/>
      <c r="ADU32" s="8"/>
      <c r="ADV32" s="8"/>
      <c r="ADW32" s="8"/>
      <c r="ADX32" s="8"/>
      <c r="ADY32" s="8"/>
      <c r="ADZ32" s="8"/>
      <c r="AEA32" s="8"/>
      <c r="AEB32" s="8"/>
      <c r="AEC32" s="8"/>
      <c r="AED32" s="8"/>
      <c r="AEE32" s="8"/>
      <c r="AEF32" s="8"/>
      <c r="AEG32" s="8"/>
      <c r="AEH32" s="8"/>
      <c r="AEI32" s="8"/>
      <c r="AEJ32" s="8"/>
      <c r="AEK32" s="8"/>
      <c r="AEL32" s="8"/>
      <c r="AEM32" s="8"/>
      <c r="AEN32" s="8"/>
      <c r="AEO32" s="8"/>
      <c r="AEP32" s="8"/>
      <c r="AEQ32" s="8"/>
      <c r="AER32" s="8"/>
      <c r="AES32" s="8"/>
      <c r="AET32" s="8"/>
      <c r="AEU32" s="8"/>
      <c r="AEV32" s="8"/>
      <c r="AEW32" s="8"/>
      <c r="AEX32" s="8"/>
      <c r="AEY32" s="8"/>
      <c r="AEZ32" s="8"/>
      <c r="AFA32" s="8"/>
      <c r="AFB32" s="8"/>
      <c r="AFC32" s="8"/>
      <c r="AFD32" s="8"/>
      <c r="AFE32" s="8"/>
      <c r="AFF32" s="8"/>
      <c r="AFG32" s="8"/>
      <c r="AFH32" s="8"/>
      <c r="AFI32" s="8"/>
      <c r="AFJ32" s="8"/>
      <c r="AFK32" s="8"/>
      <c r="AFL32" s="8"/>
      <c r="AFM32" s="8"/>
      <c r="AFN32" s="8"/>
      <c r="AFO32" s="8"/>
      <c r="AFP32" s="8"/>
      <c r="AFQ32" s="8"/>
      <c r="AFR32" s="8"/>
      <c r="AFS32" s="8"/>
      <c r="AFT32" s="8"/>
      <c r="AFU32" s="8"/>
      <c r="AFV32" s="8"/>
      <c r="AFW32" s="8"/>
      <c r="AFX32" s="8"/>
      <c r="AFY32" s="8"/>
      <c r="AFZ32" s="8"/>
      <c r="AGA32" s="8"/>
      <c r="AGB32" s="8"/>
      <c r="AGC32" s="8"/>
      <c r="AGD32" s="8"/>
      <c r="AGE32" s="8"/>
      <c r="AGF32" s="8"/>
      <c r="AGG32" s="8"/>
      <c r="AGH32" s="8"/>
      <c r="AGI32" s="8"/>
      <c r="AGJ32" s="8"/>
      <c r="AGK32" s="8"/>
      <c r="AGL32" s="8"/>
      <c r="AGM32" s="8"/>
      <c r="AGN32" s="8"/>
      <c r="AGO32" s="8"/>
      <c r="AGP32" s="8"/>
      <c r="AGQ32" s="8"/>
      <c r="AGR32" s="8"/>
      <c r="AGS32" s="8"/>
      <c r="AGT32" s="8"/>
      <c r="AGU32" s="8"/>
      <c r="AGV32" s="8"/>
      <c r="AGW32" s="8"/>
      <c r="AGX32" s="8"/>
      <c r="AGY32" s="8"/>
      <c r="AGZ32" s="8"/>
      <c r="AHA32" s="8"/>
      <c r="AHB32" s="8"/>
      <c r="AHC32" s="8"/>
      <c r="AHD32" s="8"/>
      <c r="AHE32" s="8"/>
      <c r="AHF32" s="8"/>
      <c r="AHG32" s="8"/>
      <c r="AHH32" s="8"/>
      <c r="AHI32" s="8"/>
      <c r="AHJ32" s="8"/>
      <c r="AHK32" s="8"/>
      <c r="AHL32" s="8"/>
      <c r="AHM32" s="8"/>
      <c r="AHN32" s="8"/>
      <c r="AHO32" s="8"/>
      <c r="AHP32" s="8"/>
      <c r="AHQ32" s="8"/>
      <c r="AHR32" s="8"/>
      <c r="AHS32" s="8"/>
      <c r="AHT32" s="8"/>
      <c r="AHU32" s="8"/>
      <c r="AHV32" s="8"/>
      <c r="AHW32" s="8"/>
      <c r="AHX32" s="8"/>
      <c r="AHY32" s="8"/>
      <c r="AHZ32" s="8"/>
      <c r="AIA32" s="8"/>
      <c r="AIB32" s="8"/>
      <c r="AIC32" s="8"/>
      <c r="AID32" s="8"/>
      <c r="AIE32" s="8"/>
      <c r="AIF32" s="8"/>
      <c r="AIG32" s="8"/>
      <c r="AIH32" s="8"/>
      <c r="AII32" s="8"/>
      <c r="AIJ32" s="8"/>
      <c r="AIK32" s="8"/>
      <c r="AIL32" s="8"/>
      <c r="AIM32" s="8"/>
      <c r="AIN32" s="8"/>
      <c r="AIO32" s="8"/>
      <c r="AIP32" s="8"/>
      <c r="AIQ32" s="8"/>
      <c r="AIR32" s="8"/>
      <c r="AIS32" s="8"/>
      <c r="AIT32" s="8"/>
      <c r="AIU32" s="8"/>
      <c r="AIV32" s="8"/>
      <c r="AIW32" s="8"/>
      <c r="AIX32" s="8"/>
      <c r="AIY32" s="8"/>
      <c r="AIZ32" s="8"/>
      <c r="AJA32" s="8"/>
      <c r="AJB32" s="8"/>
      <c r="AJC32" s="8"/>
      <c r="AJD32" s="8"/>
      <c r="AJE32" s="8"/>
      <c r="AJF32" s="8"/>
      <c r="AJG32" s="8"/>
      <c r="AJH32" s="8"/>
      <c r="AJI32" s="8"/>
      <c r="AJJ32" s="8"/>
      <c r="AJK32" s="8"/>
      <c r="AJL32" s="8"/>
      <c r="AJM32" s="8"/>
      <c r="AJN32" s="8"/>
      <c r="AJO32" s="8"/>
      <c r="AJP32" s="8"/>
      <c r="AJQ32" s="8"/>
      <c r="AJR32" s="8"/>
      <c r="AJS32" s="8"/>
      <c r="AJT32" s="8"/>
      <c r="AJU32" s="8"/>
      <c r="AJV32" s="8"/>
      <c r="AJW32" s="8"/>
      <c r="AJX32" s="8"/>
      <c r="AJY32" s="8"/>
      <c r="AJZ32" s="8"/>
      <c r="AKA32" s="8"/>
      <c r="AKB32" s="8"/>
      <c r="AKC32" s="8"/>
      <c r="AKD32" s="8"/>
      <c r="AKE32" s="8"/>
      <c r="AKF32" s="8"/>
      <c r="AKG32" s="8"/>
      <c r="AKH32" s="8"/>
      <c r="AKI32" s="8"/>
      <c r="AKJ32" s="8"/>
      <c r="AKK32" s="8"/>
      <c r="AKL32" s="8"/>
      <c r="AKM32" s="8"/>
      <c r="AKN32" s="8"/>
      <c r="AKO32" s="8"/>
      <c r="AKP32" s="8"/>
      <c r="AKQ32" s="8"/>
      <c r="AKR32" s="8"/>
      <c r="AKS32" s="8"/>
      <c r="AKT32" s="8"/>
      <c r="AKU32" s="8"/>
      <c r="AKV32" s="8"/>
      <c r="AKW32" s="8"/>
      <c r="AKX32" s="8"/>
      <c r="AKY32" s="8"/>
      <c r="AKZ32" s="8"/>
      <c r="ALA32" s="8"/>
      <c r="ALB32" s="8"/>
      <c r="ALC32" s="8"/>
      <c r="ALD32" s="8"/>
      <c r="ALE32" s="8"/>
      <c r="ALF32" s="8"/>
      <c r="ALG32" s="8"/>
      <c r="ALH32" s="8"/>
      <c r="ALI32" s="8"/>
      <c r="ALJ32" s="8"/>
      <c r="ALK32" s="8"/>
      <c r="ALL32" s="8"/>
      <c r="ALM32" s="8"/>
      <c r="ALN32" s="8"/>
      <c r="ALO32" s="8"/>
      <c r="ALP32" s="8"/>
      <c r="ALQ32" s="8"/>
      <c r="ALR32" s="8"/>
      <c r="ALS32" s="8"/>
      <c r="ALT32" s="8"/>
      <c r="ALU32" s="8"/>
      <c r="ALV32" s="8"/>
      <c r="ALW32" s="8"/>
      <c r="ALX32" s="8"/>
      <c r="ALY32" s="8"/>
      <c r="ALZ32" s="8"/>
      <c r="AMA32" s="8"/>
      <c r="AMB32" s="8"/>
      <c r="AMC32" s="8"/>
      <c r="AMD32" s="8"/>
      <c r="AME32" s="8"/>
      <c r="AMF32" s="8"/>
      <c r="AMG32" s="8"/>
      <c r="AMH32" s="8"/>
      <c r="AMI32" s="8"/>
      <c r="AMJ32" s="8"/>
      <c r="AMK32" s="8"/>
      <c r="AML32" s="8"/>
      <c r="AMM32" s="8"/>
      <c r="AMN32" s="8"/>
      <c r="AMO32" s="8"/>
      <c r="AMP32" s="8"/>
      <c r="AMQ32" s="8"/>
      <c r="AMR32" s="8"/>
      <c r="AMS32" s="8"/>
      <c r="AMT32" s="8"/>
      <c r="AMU32" s="8"/>
      <c r="AMV32" s="8"/>
      <c r="AMW32" s="8"/>
      <c r="AMX32" s="8"/>
      <c r="AMY32" s="8"/>
      <c r="AMZ32" s="8"/>
      <c r="ANA32" s="8"/>
      <c r="ANB32" s="8"/>
      <c r="ANC32" s="8"/>
      <c r="AND32" s="8"/>
      <c r="ANE32" s="8"/>
      <c r="ANF32" s="8"/>
      <c r="ANG32" s="8"/>
      <c r="ANH32" s="8"/>
      <c r="ANI32" s="8"/>
      <c r="ANJ32" s="8"/>
      <c r="ANK32" s="8"/>
      <c r="ANL32" s="8"/>
      <c r="ANM32" s="8"/>
      <c r="ANN32" s="8"/>
      <c r="ANO32" s="8"/>
      <c r="ANP32" s="8"/>
      <c r="ANQ32" s="8"/>
      <c r="ANR32" s="8"/>
      <c r="ANS32" s="8"/>
      <c r="ANT32" s="8"/>
      <c r="ANU32" s="8"/>
      <c r="ANV32" s="8"/>
      <c r="ANW32" s="8"/>
      <c r="ANX32" s="8"/>
      <c r="ANY32" s="8"/>
      <c r="ANZ32" s="8"/>
      <c r="AOA32" s="8"/>
      <c r="AOB32" s="8"/>
      <c r="AOC32" s="8"/>
      <c r="AOD32" s="8"/>
      <c r="AOE32" s="8"/>
      <c r="AOF32" s="8"/>
      <c r="AOG32" s="8"/>
      <c r="AOH32" s="8"/>
      <c r="AOI32" s="8"/>
      <c r="AOJ32" s="8"/>
      <c r="AOK32" s="8"/>
      <c r="AOL32" s="8"/>
      <c r="AOM32" s="8"/>
      <c r="AON32" s="8"/>
      <c r="AOO32" s="8"/>
      <c r="AOP32" s="8"/>
      <c r="AOQ32" s="8"/>
      <c r="AOR32" s="8"/>
      <c r="AOS32" s="8"/>
      <c r="AOT32" s="8"/>
      <c r="AOU32" s="8"/>
      <c r="AOV32" s="8"/>
      <c r="AOW32" s="8"/>
      <c r="AOX32" s="8"/>
      <c r="AOY32" s="8"/>
      <c r="AOZ32" s="8"/>
      <c r="APA32" s="8"/>
      <c r="APB32" s="8"/>
      <c r="APC32" s="8"/>
      <c r="APD32" s="8"/>
      <c r="APE32" s="8"/>
      <c r="APF32" s="8"/>
      <c r="APG32" s="8"/>
      <c r="APH32" s="8"/>
      <c r="API32" s="8"/>
      <c r="APJ32" s="8"/>
      <c r="APK32" s="8"/>
      <c r="APL32" s="8"/>
      <c r="APM32" s="8"/>
      <c r="APN32" s="8"/>
      <c r="APO32" s="8"/>
      <c r="APP32" s="8"/>
      <c r="APQ32" s="8"/>
      <c r="APR32" s="8"/>
      <c r="APS32" s="8"/>
      <c r="APT32" s="8"/>
      <c r="APU32" s="8"/>
      <c r="APV32" s="8"/>
      <c r="APW32" s="8"/>
      <c r="APX32" s="8"/>
      <c r="APY32" s="8"/>
      <c r="APZ32" s="8"/>
      <c r="AQA32" s="8"/>
      <c r="AQB32" s="8"/>
      <c r="AQC32" s="8"/>
      <c r="AQD32" s="8"/>
      <c r="AQE32" s="8"/>
      <c r="AQF32" s="8"/>
      <c r="AQG32" s="8"/>
      <c r="AQH32" s="8"/>
      <c r="AQI32" s="8"/>
      <c r="AQJ32" s="8"/>
      <c r="AQK32" s="8"/>
      <c r="AQL32" s="8"/>
      <c r="AQM32" s="8"/>
      <c r="AQN32" s="8"/>
      <c r="AQO32" s="8"/>
      <c r="AQP32" s="8"/>
      <c r="AQQ32" s="8"/>
      <c r="AQR32" s="8"/>
      <c r="AQS32" s="8"/>
      <c r="AQT32" s="8"/>
      <c r="AQU32" s="8"/>
      <c r="AQV32" s="8"/>
      <c r="AQW32" s="8"/>
      <c r="AQX32" s="8"/>
      <c r="AQY32" s="8"/>
      <c r="AQZ32" s="8"/>
      <c r="ARA32" s="8"/>
      <c r="ARB32" s="8"/>
      <c r="ARC32" s="8"/>
      <c r="ARD32" s="8"/>
      <c r="ARE32" s="8"/>
      <c r="ARF32" s="8"/>
      <c r="ARG32" s="8"/>
      <c r="ARH32" s="8"/>
      <c r="ARI32" s="8"/>
      <c r="ARJ32" s="8"/>
      <c r="ARK32" s="8"/>
      <c r="ARL32" s="8"/>
      <c r="ARM32" s="8"/>
      <c r="ARN32" s="8"/>
      <c r="ARO32" s="8"/>
      <c r="ARP32" s="8"/>
      <c r="ARQ32" s="8"/>
      <c r="ARR32" s="8"/>
      <c r="ARS32" s="8"/>
      <c r="ART32" s="8"/>
      <c r="ARU32" s="8"/>
      <c r="ARV32" s="8"/>
      <c r="ARW32" s="8"/>
      <c r="ARX32" s="8"/>
      <c r="ARY32" s="8"/>
      <c r="ARZ32" s="8"/>
      <c r="ASA32" s="8"/>
      <c r="ASB32" s="8"/>
      <c r="ASC32" s="8"/>
      <c r="ASD32" s="8"/>
      <c r="ASE32" s="8"/>
      <c r="ASF32" s="8"/>
      <c r="ASG32" s="8"/>
      <c r="ASH32" s="8"/>
      <c r="ASI32" s="8"/>
      <c r="ASJ32" s="8"/>
      <c r="ASK32" s="8"/>
      <c r="ASL32" s="8"/>
      <c r="ASM32" s="8"/>
      <c r="ASN32" s="8"/>
      <c r="ASO32" s="8"/>
      <c r="ASP32" s="8"/>
      <c r="ASQ32" s="8"/>
      <c r="ASR32" s="8"/>
      <c r="ASS32" s="8"/>
      <c r="AST32" s="8"/>
      <c r="ASU32" s="8"/>
      <c r="ASV32" s="8"/>
      <c r="ASW32" s="8"/>
      <c r="ASX32" s="8"/>
      <c r="ASY32" s="8"/>
      <c r="ASZ32" s="8"/>
      <c r="ATA32" s="8"/>
      <c r="ATB32" s="8"/>
      <c r="ATC32" s="8"/>
      <c r="ATD32" s="8"/>
      <c r="ATE32" s="8"/>
      <c r="ATF32" s="8"/>
      <c r="ATG32" s="8"/>
      <c r="ATH32" s="8"/>
      <c r="ATI32" s="8"/>
      <c r="ATJ32" s="8"/>
      <c r="ATK32" s="8"/>
      <c r="ATL32" s="8"/>
      <c r="ATM32" s="8"/>
      <c r="ATN32" s="8"/>
      <c r="ATO32" s="8"/>
      <c r="ATP32" s="8"/>
      <c r="ATQ32" s="8"/>
      <c r="ATR32" s="8"/>
      <c r="ATS32" s="8"/>
      <c r="ATT32" s="8"/>
      <c r="ATU32" s="8"/>
      <c r="ATV32" s="8"/>
      <c r="ATW32" s="8"/>
      <c r="ATX32" s="8"/>
      <c r="ATY32" s="8"/>
      <c r="ATZ32" s="8"/>
      <c r="AUA32" s="8"/>
      <c r="AUB32" s="8"/>
      <c r="AUC32" s="8"/>
      <c r="AUD32" s="8"/>
      <c r="AUE32" s="8"/>
      <c r="AUF32" s="8"/>
      <c r="AUG32" s="8"/>
      <c r="AUH32" s="8"/>
      <c r="AUI32" s="8"/>
      <c r="AUJ32" s="8"/>
      <c r="AUK32" s="8"/>
      <c r="AUL32" s="8"/>
      <c r="AUM32" s="8"/>
      <c r="AUN32" s="8"/>
      <c r="AUO32" s="8"/>
      <c r="AUP32" s="8"/>
      <c r="AUQ32" s="8"/>
      <c r="AUR32" s="8"/>
      <c r="AUS32" s="8"/>
      <c r="AUT32" s="8"/>
      <c r="AUU32" s="8"/>
      <c r="AUV32" s="8"/>
      <c r="AUW32" s="8"/>
      <c r="AUX32" s="8"/>
      <c r="AUY32" s="8"/>
      <c r="AUZ32" s="8"/>
      <c r="AVA32" s="8"/>
      <c r="AVB32" s="8"/>
      <c r="AVC32" s="8"/>
      <c r="AVD32" s="8"/>
      <c r="AVE32" s="8"/>
      <c r="AVF32" s="8"/>
      <c r="AVG32" s="8"/>
      <c r="AVH32" s="8"/>
      <c r="AVI32" s="8"/>
      <c r="AVJ32" s="8"/>
      <c r="AVK32" s="8"/>
      <c r="AVL32" s="8"/>
      <c r="AVM32" s="8"/>
      <c r="AVN32" s="8"/>
      <c r="AVO32" s="8"/>
      <c r="AVP32" s="8"/>
      <c r="AVQ32" s="8"/>
      <c r="AVR32" s="8"/>
      <c r="AVS32" s="8"/>
      <c r="AVT32" s="8"/>
      <c r="AVU32" s="8"/>
      <c r="AVV32" s="8"/>
      <c r="AVW32" s="8"/>
      <c r="AVX32" s="8"/>
      <c r="AVY32" s="8"/>
      <c r="AVZ32" s="8"/>
      <c r="AWA32" s="8"/>
      <c r="AWB32" s="8"/>
      <c r="AWC32" s="8"/>
      <c r="AWD32" s="8"/>
      <c r="AWE32" s="8"/>
      <c r="AWF32" s="8"/>
      <c r="AWG32" s="8"/>
      <c r="AWH32" s="8"/>
      <c r="AWI32" s="8"/>
      <c r="AWJ32" s="8"/>
      <c r="AWK32" s="8"/>
      <c r="AWL32" s="8"/>
      <c r="AWM32" s="8"/>
      <c r="AWN32" s="8"/>
      <c r="AWO32" s="8"/>
      <c r="AWP32" s="8"/>
      <c r="AWQ32" s="8"/>
      <c r="AWR32" s="8"/>
      <c r="AWS32" s="8"/>
      <c r="AWT32" s="8"/>
      <c r="AWU32" s="8"/>
      <c r="AWV32" s="8"/>
      <c r="AWW32" s="8"/>
      <c r="AWX32" s="8"/>
      <c r="AWY32" s="8"/>
      <c r="AWZ32" s="8"/>
      <c r="AXA32" s="8"/>
      <c r="AXB32" s="8"/>
      <c r="AXC32" s="8"/>
      <c r="AXD32" s="8"/>
      <c r="AXE32" s="8"/>
      <c r="AXF32" s="8"/>
      <c r="AXG32" s="8"/>
      <c r="AXH32" s="8"/>
      <c r="AXI32" s="8"/>
      <c r="AXJ32" s="8"/>
      <c r="AXK32" s="8"/>
      <c r="AXL32" s="8"/>
      <c r="AXM32" s="8"/>
      <c r="AXN32" s="8"/>
      <c r="AXO32" s="8"/>
      <c r="AXP32" s="8"/>
      <c r="AXQ32" s="8"/>
      <c r="AXR32" s="8"/>
      <c r="AXS32" s="8"/>
      <c r="AXT32" s="8"/>
      <c r="AXU32" s="8"/>
      <c r="AXV32" s="8"/>
      <c r="AXW32" s="8"/>
      <c r="AXX32" s="8"/>
      <c r="AXY32" s="8"/>
      <c r="AXZ32" s="8"/>
      <c r="AYA32" s="8"/>
      <c r="AYB32" s="8"/>
      <c r="AYC32" s="8"/>
      <c r="AYD32" s="8"/>
      <c r="AYE32" s="8"/>
      <c r="AYF32" s="8"/>
      <c r="AYG32" s="8"/>
      <c r="AYH32" s="8"/>
      <c r="AYI32" s="8"/>
      <c r="AYJ32" s="8"/>
      <c r="AYK32" s="8"/>
      <c r="AYL32" s="8"/>
      <c r="AYM32" s="8"/>
      <c r="AYN32" s="8"/>
      <c r="AYO32" s="8"/>
      <c r="AYP32" s="8"/>
      <c r="AYQ32" s="8"/>
      <c r="AYR32" s="8"/>
      <c r="AYS32" s="8"/>
      <c r="AYT32" s="8"/>
      <c r="AYU32" s="8"/>
      <c r="AYV32" s="8"/>
      <c r="AYW32" s="8"/>
      <c r="AYX32" s="8"/>
      <c r="AYY32" s="8"/>
      <c r="AYZ32" s="8"/>
      <c r="AZA32" s="8"/>
      <c r="AZB32" s="8"/>
      <c r="AZC32" s="8"/>
      <c r="AZD32" s="8"/>
      <c r="AZE32" s="8"/>
      <c r="AZF32" s="8"/>
      <c r="AZG32" s="8"/>
      <c r="AZH32" s="8"/>
      <c r="AZI32" s="8"/>
      <c r="AZJ32" s="8"/>
      <c r="AZK32" s="8"/>
      <c r="AZL32" s="8"/>
      <c r="AZM32" s="8"/>
      <c r="AZN32" s="8"/>
      <c r="AZO32" s="8"/>
      <c r="AZP32" s="8"/>
      <c r="AZQ32" s="8"/>
      <c r="AZR32" s="8"/>
      <c r="AZS32" s="8"/>
      <c r="AZT32" s="8"/>
      <c r="AZU32" s="8"/>
      <c r="AZV32" s="8"/>
      <c r="AZW32" s="8"/>
      <c r="AZX32" s="8"/>
      <c r="AZY32" s="8"/>
      <c r="AZZ32" s="8"/>
      <c r="BAA32" s="8"/>
      <c r="BAB32" s="8"/>
      <c r="BAC32" s="8"/>
      <c r="BAD32" s="8"/>
      <c r="BAE32" s="8"/>
      <c r="BAF32" s="8"/>
      <c r="BAG32" s="8"/>
      <c r="BAH32" s="8"/>
      <c r="BAI32" s="8"/>
      <c r="BAJ32" s="8"/>
      <c r="BAK32" s="8"/>
      <c r="BAL32" s="8"/>
      <c r="BAM32" s="8"/>
      <c r="BAN32" s="8"/>
      <c r="BAO32" s="8"/>
      <c r="BAP32" s="8"/>
      <c r="BAQ32" s="8"/>
      <c r="BAR32" s="8"/>
      <c r="BAS32" s="8"/>
      <c r="BAT32" s="8"/>
      <c r="BAU32" s="8"/>
      <c r="BAV32" s="8"/>
      <c r="BAW32" s="8"/>
      <c r="BAX32" s="8"/>
      <c r="BAY32" s="8"/>
      <c r="BAZ32" s="8"/>
      <c r="BBA32" s="8"/>
      <c r="BBB32" s="8"/>
      <c r="BBC32" s="8"/>
      <c r="BBD32" s="8"/>
      <c r="BBE32" s="8"/>
      <c r="BBF32" s="8"/>
      <c r="BBG32" s="8"/>
      <c r="BBH32" s="8"/>
      <c r="BBI32" s="8"/>
      <c r="BBJ32" s="8"/>
      <c r="BBK32" s="8"/>
      <c r="BBL32" s="8"/>
      <c r="BBM32" s="8"/>
      <c r="BBN32" s="8"/>
      <c r="BBO32" s="8"/>
      <c r="BBP32" s="8"/>
      <c r="BBQ32" s="8"/>
      <c r="BBR32" s="8"/>
      <c r="BBS32" s="8"/>
      <c r="BBT32" s="8"/>
      <c r="BBU32" s="8"/>
      <c r="BBV32" s="8"/>
      <c r="BBW32" s="8"/>
      <c r="BBX32" s="8"/>
      <c r="BBY32" s="8"/>
      <c r="BBZ32" s="8"/>
      <c r="BCA32" s="8"/>
      <c r="BCB32" s="8"/>
      <c r="BCC32" s="8"/>
      <c r="BCD32" s="8"/>
      <c r="BCE32" s="8"/>
      <c r="BCF32" s="8"/>
      <c r="BCG32" s="8"/>
      <c r="BCH32" s="8"/>
      <c r="BCI32" s="8"/>
      <c r="BCJ32" s="8"/>
      <c r="BCK32" s="8"/>
      <c r="BCL32" s="8"/>
      <c r="BCM32" s="8"/>
      <c r="BCN32" s="8"/>
      <c r="BCO32" s="8"/>
      <c r="BCP32" s="8"/>
      <c r="BCQ32" s="8"/>
      <c r="BCR32" s="8"/>
      <c r="BCS32" s="8"/>
      <c r="BCT32" s="8"/>
      <c r="BCU32" s="8"/>
      <c r="BCV32" s="8"/>
      <c r="BCW32" s="8"/>
      <c r="BCX32" s="8"/>
      <c r="BCY32" s="8"/>
      <c r="BCZ32" s="8"/>
      <c r="BDA32" s="8"/>
      <c r="BDB32" s="8"/>
      <c r="BDC32" s="8"/>
      <c r="BDD32" s="8"/>
      <c r="BDE32" s="8"/>
      <c r="BDF32" s="8"/>
      <c r="BDG32" s="8"/>
      <c r="BDH32" s="8"/>
      <c r="BDI32" s="8"/>
      <c r="BDJ32" s="8"/>
      <c r="BDK32" s="8"/>
      <c r="BDL32" s="8"/>
      <c r="BDM32" s="8"/>
      <c r="BDN32" s="8"/>
      <c r="BDO32" s="8"/>
      <c r="BDP32" s="8"/>
      <c r="BDQ32" s="8"/>
      <c r="BDR32" s="8"/>
      <c r="BDS32" s="8"/>
      <c r="BDT32" s="8"/>
      <c r="BDU32" s="8"/>
      <c r="BDV32" s="8"/>
      <c r="BDW32" s="8"/>
      <c r="BDX32" s="8"/>
      <c r="BDY32" s="8"/>
      <c r="BDZ32" s="8"/>
      <c r="BEA32" s="8"/>
      <c r="BEB32" s="8"/>
      <c r="BEC32" s="8"/>
      <c r="BED32" s="8"/>
      <c r="BEE32" s="8"/>
      <c r="BEF32" s="8"/>
      <c r="BEG32" s="8"/>
      <c r="BEH32" s="8"/>
      <c r="BEI32" s="8"/>
      <c r="BEJ32" s="8"/>
      <c r="BEK32" s="8"/>
      <c r="BEL32" s="8"/>
      <c r="BEM32" s="8"/>
      <c r="BEN32" s="8"/>
      <c r="BEO32" s="8"/>
      <c r="BEP32" s="8"/>
      <c r="BEQ32" s="8"/>
      <c r="BER32" s="8"/>
      <c r="BES32" s="8"/>
      <c r="BET32" s="8"/>
      <c r="BEU32" s="8"/>
      <c r="BEV32" s="8"/>
      <c r="BEW32" s="8"/>
      <c r="BEX32" s="8"/>
      <c r="BEY32" s="8"/>
      <c r="BEZ32" s="8"/>
      <c r="BFA32" s="8"/>
      <c r="BFB32" s="8"/>
      <c r="BFC32" s="8"/>
      <c r="BFD32" s="8"/>
      <c r="BFE32" s="8"/>
      <c r="BFF32" s="8"/>
      <c r="BFG32" s="8"/>
      <c r="BFH32" s="8"/>
      <c r="BFI32" s="8"/>
      <c r="BFJ32" s="8"/>
      <c r="BFK32" s="8"/>
      <c r="BFL32" s="8"/>
      <c r="BFM32" s="8"/>
      <c r="BFN32" s="8"/>
      <c r="BFO32" s="8"/>
      <c r="BFP32" s="8"/>
      <c r="BFQ32" s="8"/>
      <c r="BFR32" s="8"/>
      <c r="BFS32" s="8"/>
      <c r="BFT32" s="8"/>
      <c r="BFU32" s="8"/>
      <c r="BFV32" s="8"/>
      <c r="BFW32" s="8"/>
      <c r="BFX32" s="8"/>
      <c r="BFY32" s="8"/>
      <c r="BFZ32" s="8"/>
      <c r="BGA32" s="8"/>
      <c r="BGB32" s="8"/>
      <c r="BGC32" s="8"/>
      <c r="BGD32" s="8"/>
      <c r="BGE32" s="8"/>
      <c r="BGF32" s="8"/>
      <c r="BGG32" s="8"/>
      <c r="BGH32" s="8"/>
      <c r="BGI32" s="8"/>
      <c r="BGJ32" s="8"/>
      <c r="BGK32" s="8"/>
      <c r="BGL32" s="8"/>
      <c r="BGM32" s="8"/>
      <c r="BGN32" s="8"/>
      <c r="BGO32" s="8"/>
      <c r="BGP32" s="8"/>
      <c r="BGQ32" s="8"/>
      <c r="BGR32" s="8"/>
      <c r="BGS32" s="8"/>
      <c r="BGT32" s="8"/>
      <c r="BGU32" s="8"/>
      <c r="BGV32" s="8"/>
      <c r="BGW32" s="8"/>
      <c r="BGX32" s="8"/>
      <c r="BGY32" s="8"/>
      <c r="BGZ32" s="8"/>
      <c r="BHA32" s="8"/>
      <c r="BHB32" s="8"/>
      <c r="BHC32" s="8"/>
      <c r="BHD32" s="8"/>
      <c r="BHE32" s="8"/>
      <c r="BHF32" s="8"/>
      <c r="BHG32" s="8"/>
      <c r="BHH32" s="8"/>
      <c r="BHI32" s="8"/>
      <c r="BHJ32" s="8"/>
      <c r="BHK32" s="8"/>
      <c r="BHL32" s="8"/>
      <c r="BHM32" s="8"/>
      <c r="BHN32" s="8"/>
      <c r="BHO32" s="8"/>
      <c r="BHP32" s="8"/>
      <c r="BHQ32" s="8"/>
      <c r="BHR32" s="8"/>
      <c r="BHS32" s="8"/>
      <c r="BHT32" s="8"/>
      <c r="BHU32" s="8"/>
      <c r="BHV32" s="8"/>
      <c r="BHW32" s="8"/>
      <c r="BHX32" s="8"/>
      <c r="BHY32" s="8"/>
      <c r="BHZ32" s="8"/>
      <c r="BIA32" s="8"/>
      <c r="BIB32" s="8"/>
      <c r="BIC32" s="8"/>
      <c r="BID32" s="8"/>
      <c r="BIE32" s="8"/>
      <c r="BIF32" s="8"/>
      <c r="BIG32" s="8"/>
      <c r="BIH32" s="8"/>
      <c r="BII32" s="8"/>
      <c r="BIJ32" s="8"/>
      <c r="BIK32" s="8"/>
      <c r="BIL32" s="8"/>
      <c r="BIM32" s="8"/>
      <c r="BIN32" s="8"/>
      <c r="BIO32" s="8"/>
      <c r="BIP32" s="8"/>
      <c r="BIQ32" s="8"/>
      <c r="BIR32" s="8"/>
      <c r="BIS32" s="8"/>
      <c r="BIT32" s="8"/>
      <c r="BIU32" s="8"/>
      <c r="BIV32" s="8"/>
      <c r="BIW32" s="8"/>
      <c r="BIX32" s="8"/>
      <c r="BIY32" s="8"/>
      <c r="BIZ32" s="8"/>
      <c r="BJA32" s="8"/>
      <c r="BJB32" s="8"/>
      <c r="BJC32" s="8"/>
      <c r="BJD32" s="8"/>
      <c r="BJE32" s="8"/>
      <c r="BJF32" s="8"/>
      <c r="BJG32" s="8"/>
      <c r="BJH32" s="8"/>
      <c r="BJI32" s="8"/>
      <c r="BJJ32" s="8"/>
      <c r="BJK32" s="8"/>
      <c r="BJL32" s="8"/>
      <c r="BJM32" s="8"/>
      <c r="BJN32" s="8"/>
      <c r="BJO32" s="8"/>
      <c r="BJP32" s="8"/>
      <c r="BJQ32" s="8"/>
      <c r="BJR32" s="8"/>
      <c r="BJS32" s="8"/>
      <c r="BJT32" s="8"/>
      <c r="BJU32" s="8"/>
      <c r="BJV32" s="8"/>
      <c r="BJW32" s="8"/>
      <c r="BJX32" s="8"/>
      <c r="BJY32" s="8"/>
      <c r="BJZ32" s="8"/>
      <c r="BKA32" s="8"/>
      <c r="BKB32" s="8"/>
      <c r="BKC32" s="8"/>
      <c r="BKD32" s="8"/>
      <c r="BKE32" s="8"/>
      <c r="BKF32" s="8"/>
      <c r="BKG32" s="8"/>
      <c r="BKH32" s="8"/>
      <c r="BKI32" s="8"/>
      <c r="BKJ32" s="8"/>
      <c r="BKK32" s="8"/>
      <c r="BKL32" s="8"/>
      <c r="BKM32" s="8"/>
      <c r="BKN32" s="8"/>
      <c r="BKO32" s="8"/>
      <c r="BKP32" s="8"/>
      <c r="BKQ32" s="8"/>
      <c r="BKR32" s="8"/>
      <c r="BKS32" s="8"/>
      <c r="BKT32" s="8"/>
      <c r="BKU32" s="8"/>
      <c r="BKV32" s="8"/>
      <c r="BKW32" s="8"/>
      <c r="BKX32" s="8"/>
      <c r="BKY32" s="8"/>
      <c r="BKZ32" s="8"/>
      <c r="BLA32" s="8"/>
      <c r="BLB32" s="8"/>
      <c r="BLC32" s="8"/>
      <c r="BLD32" s="8"/>
      <c r="BLE32" s="8"/>
      <c r="BLF32" s="8"/>
      <c r="BLG32" s="8"/>
      <c r="BLH32" s="8"/>
      <c r="BLI32" s="8"/>
      <c r="BLJ32" s="8"/>
      <c r="BLK32" s="8"/>
      <c r="BLL32" s="8"/>
      <c r="BLM32" s="8"/>
      <c r="BLN32" s="8"/>
      <c r="BLO32" s="8"/>
      <c r="BLP32" s="8"/>
      <c r="BLQ32" s="8"/>
      <c r="BLR32" s="8"/>
      <c r="BLS32" s="8"/>
      <c r="BLT32" s="8"/>
      <c r="BLU32" s="8"/>
      <c r="BLV32" s="8"/>
      <c r="BLW32" s="8"/>
      <c r="BLX32" s="8"/>
      <c r="BLY32" s="8"/>
      <c r="BLZ32" s="8"/>
      <c r="BMA32" s="8"/>
      <c r="BMB32" s="8"/>
      <c r="BMC32" s="8"/>
      <c r="BMD32" s="8"/>
      <c r="BME32" s="8"/>
      <c r="BMF32" s="8"/>
      <c r="BMG32" s="8"/>
      <c r="BMH32" s="8"/>
      <c r="BMI32" s="8"/>
      <c r="BMJ32" s="8"/>
      <c r="BMK32" s="8"/>
      <c r="BML32" s="8"/>
      <c r="BMM32" s="8"/>
      <c r="BMN32" s="8"/>
      <c r="BMO32" s="8"/>
      <c r="BMP32" s="8"/>
      <c r="BMQ32" s="8"/>
      <c r="BMR32" s="8"/>
      <c r="BMS32" s="8"/>
      <c r="BMT32" s="8"/>
      <c r="BMU32" s="8"/>
      <c r="BMV32" s="8"/>
      <c r="BMW32" s="8"/>
      <c r="BMX32" s="8"/>
      <c r="BMY32" s="8"/>
      <c r="BMZ32" s="8"/>
      <c r="BNA32" s="8"/>
      <c r="BNB32" s="8"/>
      <c r="BNC32" s="8"/>
      <c r="BND32" s="8"/>
      <c r="BNE32" s="8"/>
      <c r="BNF32" s="8"/>
      <c r="BNG32" s="8"/>
      <c r="BNH32" s="8"/>
      <c r="BNI32" s="8"/>
      <c r="BNJ32" s="8"/>
      <c r="BNK32" s="8"/>
      <c r="BNL32" s="8"/>
      <c r="BNM32" s="8"/>
      <c r="BNN32" s="8"/>
      <c r="BNO32" s="8"/>
      <c r="BNP32" s="8"/>
      <c r="BNQ32" s="8"/>
      <c r="BNR32" s="8"/>
      <c r="BNS32" s="8"/>
      <c r="BNT32" s="8"/>
      <c r="BNU32" s="8"/>
      <c r="BNV32" s="8"/>
      <c r="BNW32" s="8"/>
      <c r="BNX32" s="8"/>
      <c r="BNY32" s="8"/>
      <c r="BNZ32" s="8"/>
      <c r="BOA32" s="8"/>
      <c r="BOB32" s="8"/>
      <c r="BOC32" s="8"/>
      <c r="BOD32" s="8"/>
      <c r="BOE32" s="8"/>
      <c r="BOF32" s="8"/>
      <c r="BOG32" s="8"/>
      <c r="BOH32" s="8"/>
      <c r="BOI32" s="8"/>
      <c r="BOJ32" s="8"/>
      <c r="BOK32" s="8"/>
      <c r="BOL32" s="8"/>
      <c r="BOM32" s="8"/>
      <c r="BON32" s="8"/>
      <c r="BOO32" s="8"/>
      <c r="BOP32" s="8"/>
      <c r="BOQ32" s="8"/>
      <c r="BOR32" s="8"/>
      <c r="BOS32" s="8"/>
      <c r="BOT32" s="8"/>
      <c r="BOU32" s="8"/>
      <c r="BOV32" s="8"/>
      <c r="BOW32" s="8"/>
      <c r="BOX32" s="8"/>
      <c r="BOY32" s="8"/>
      <c r="BOZ32" s="8"/>
      <c r="BPA32" s="8"/>
      <c r="BPB32" s="8"/>
      <c r="BPC32" s="8"/>
      <c r="BPD32" s="8"/>
      <c r="BPE32" s="8"/>
      <c r="BPF32" s="8"/>
      <c r="BPG32" s="8"/>
      <c r="BPH32" s="8"/>
      <c r="BPI32" s="8"/>
      <c r="BPJ32" s="8"/>
      <c r="BPK32" s="8"/>
      <c r="BPL32" s="8"/>
      <c r="BPM32" s="8"/>
      <c r="BPN32" s="8"/>
      <c r="BPO32" s="8"/>
      <c r="BPP32" s="8"/>
      <c r="BPQ32" s="8"/>
      <c r="BPR32" s="8"/>
      <c r="BPS32" s="8"/>
      <c r="BPT32" s="8"/>
      <c r="BPU32" s="8"/>
      <c r="BPV32" s="8"/>
      <c r="BPW32" s="8"/>
      <c r="BPX32" s="8"/>
      <c r="BPY32" s="8"/>
      <c r="BPZ32" s="8"/>
      <c r="BQA32" s="8"/>
      <c r="BQB32" s="8"/>
      <c r="BQC32" s="8"/>
      <c r="BQD32" s="8"/>
      <c r="BQE32" s="8"/>
      <c r="BQF32" s="8"/>
      <c r="BQG32" s="8"/>
      <c r="BQH32" s="8"/>
      <c r="BQI32" s="8"/>
      <c r="BQJ32" s="8"/>
      <c r="BQK32" s="8"/>
      <c r="BQL32" s="8"/>
      <c r="BQM32" s="8"/>
      <c r="BQN32" s="8"/>
      <c r="BQO32" s="8"/>
      <c r="BQP32" s="8"/>
      <c r="BQQ32" s="8"/>
      <c r="BQR32" s="8"/>
      <c r="BQS32" s="8"/>
      <c r="BQT32" s="8"/>
      <c r="BQU32" s="8"/>
      <c r="BQV32" s="8"/>
      <c r="BQW32" s="8"/>
      <c r="BQX32" s="8"/>
      <c r="BQY32" s="8"/>
      <c r="BQZ32" s="8"/>
      <c r="BRA32" s="8"/>
      <c r="BRB32" s="8"/>
      <c r="BRC32" s="8"/>
      <c r="BRD32" s="8"/>
      <c r="BRE32" s="8"/>
      <c r="BRF32" s="8"/>
      <c r="BRG32" s="8"/>
      <c r="BRH32" s="8"/>
      <c r="BRI32" s="8"/>
      <c r="BRJ32" s="8"/>
      <c r="BRK32" s="8"/>
      <c r="BRL32" s="8"/>
      <c r="BRM32" s="8"/>
      <c r="BRN32" s="8"/>
      <c r="BRO32" s="8"/>
      <c r="BRP32" s="8"/>
      <c r="BRQ32" s="8"/>
    </row>
    <row r="33" spans="1:24 1817:1837">
      <c r="A33" s="2" t="s">
        <v>182</v>
      </c>
      <c r="B33" s="2" t="s">
        <v>35</v>
      </c>
      <c r="C33" s="2" t="s">
        <v>183</v>
      </c>
      <c r="D33" s="24">
        <v>53</v>
      </c>
      <c r="E33" s="24">
        <v>10</v>
      </c>
      <c r="F33" s="24">
        <v>38.666666666666664</v>
      </c>
      <c r="G33" s="25">
        <v>66</v>
      </c>
      <c r="H33" s="25"/>
      <c r="I33" s="25"/>
      <c r="J33" s="26">
        <f>MAX(G33:I33)</f>
        <v>66</v>
      </c>
      <c r="K33" s="24"/>
      <c r="L33" s="24">
        <f t="shared" si="0"/>
        <v>167.66666666666666</v>
      </c>
      <c r="M33" s="2">
        <f t="shared" si="1"/>
        <v>4</v>
      </c>
      <c r="N33" s="2"/>
      <c r="O33" s="2"/>
      <c r="P33" s="2"/>
      <c r="Q33" s="2">
        <f t="shared" si="2"/>
        <v>1</v>
      </c>
      <c r="R33" s="2">
        <f t="shared" si="3"/>
        <v>0</v>
      </c>
      <c r="S33" s="2">
        <f t="shared" si="4"/>
        <v>0</v>
      </c>
      <c r="T33" s="2">
        <f t="shared" si="5"/>
        <v>1</v>
      </c>
      <c r="U33" s="2">
        <f t="shared" si="6"/>
        <v>0</v>
      </c>
      <c r="V33" s="2">
        <f t="shared" si="7"/>
        <v>2</v>
      </c>
      <c r="W33" s="24">
        <f>L33-MIN(D33:F33,J33:K33)</f>
        <v>157.66666666666666</v>
      </c>
      <c r="X33" s="35" t="s">
        <v>369</v>
      </c>
      <c r="BQW33"/>
      <c r="BQX33"/>
      <c r="BQY33"/>
      <c r="BQZ33"/>
      <c r="BRA33"/>
      <c r="BRB33"/>
      <c r="BRC33"/>
      <c r="BRD33"/>
      <c r="BRE33"/>
      <c r="BRF33"/>
      <c r="BRG33"/>
      <c r="BRH33"/>
      <c r="BRI33"/>
      <c r="BRJ33"/>
      <c r="BRK33"/>
      <c r="BRL33"/>
      <c r="BRM33"/>
      <c r="BRN33"/>
      <c r="BRO33"/>
      <c r="BRP33"/>
      <c r="BRQ33"/>
    </row>
    <row r="34" spans="1:24 1817:1837">
      <c r="A34" s="2" t="s">
        <v>178</v>
      </c>
      <c r="B34" s="2" t="s">
        <v>147</v>
      </c>
      <c r="C34" s="2" t="s">
        <v>132</v>
      </c>
      <c r="D34" s="24">
        <v>64</v>
      </c>
      <c r="E34" s="24">
        <v>42.009132420091326</v>
      </c>
      <c r="F34" s="24"/>
      <c r="G34" s="25"/>
      <c r="H34" s="25"/>
      <c r="I34" s="25"/>
      <c r="J34" s="26"/>
      <c r="K34" s="24">
        <v>44</v>
      </c>
      <c r="L34" s="24">
        <f t="shared" si="0"/>
        <v>150.00913242009133</v>
      </c>
      <c r="M34" s="2">
        <f t="shared" si="1"/>
        <v>3</v>
      </c>
      <c r="N34" s="2"/>
      <c r="O34" s="2"/>
      <c r="P34" s="2"/>
      <c r="Q34" s="2">
        <f t="shared" si="2"/>
        <v>1</v>
      </c>
      <c r="R34" s="2">
        <f t="shared" si="3"/>
        <v>1</v>
      </c>
      <c r="S34" s="2">
        <f t="shared" si="4"/>
        <v>0</v>
      </c>
      <c r="T34" s="2">
        <f t="shared" si="5"/>
        <v>0</v>
      </c>
      <c r="U34" s="2">
        <f t="shared" si="6"/>
        <v>0</v>
      </c>
      <c r="V34" s="2">
        <f t="shared" si="7"/>
        <v>2</v>
      </c>
      <c r="W34" s="24">
        <f t="shared" ref="W34:W39" si="10">L34</f>
        <v>150.00913242009133</v>
      </c>
      <c r="X34" s="35" t="s">
        <v>369</v>
      </c>
    </row>
    <row r="35" spans="1:24 1817:1837">
      <c r="A35" s="14" t="s">
        <v>191</v>
      </c>
      <c r="B35" s="2"/>
      <c r="C35" s="2"/>
      <c r="D35" s="24"/>
      <c r="E35" s="24"/>
      <c r="F35" s="24">
        <v>59</v>
      </c>
      <c r="G35" s="25">
        <v>78</v>
      </c>
      <c r="H35" s="25"/>
      <c r="I35" s="25"/>
      <c r="J35" s="26">
        <f>MAX(G35:I35)</f>
        <v>78</v>
      </c>
      <c r="K35" s="24">
        <v>3</v>
      </c>
      <c r="L35" s="24">
        <f t="shared" si="0"/>
        <v>140</v>
      </c>
      <c r="M35" s="2">
        <f t="shared" si="1"/>
        <v>3</v>
      </c>
      <c r="N35" s="2"/>
      <c r="O35" s="2"/>
      <c r="P35" s="2"/>
      <c r="Q35" s="2">
        <f t="shared" si="2"/>
        <v>0</v>
      </c>
      <c r="R35" s="2">
        <f t="shared" si="3"/>
        <v>0</v>
      </c>
      <c r="S35" s="2">
        <f t="shared" si="4"/>
        <v>1</v>
      </c>
      <c r="T35" s="2">
        <f t="shared" si="5"/>
        <v>1</v>
      </c>
      <c r="U35" s="2">
        <f t="shared" si="6"/>
        <v>0</v>
      </c>
      <c r="V35" s="2">
        <f t="shared" si="7"/>
        <v>2</v>
      </c>
      <c r="W35" s="24">
        <f t="shared" si="10"/>
        <v>140</v>
      </c>
      <c r="X35" s="35" t="s">
        <v>369</v>
      </c>
    </row>
    <row r="36" spans="1:24 1817:1837">
      <c r="A36" s="2" t="s">
        <v>172</v>
      </c>
      <c r="B36" s="2" t="s">
        <v>103</v>
      </c>
      <c r="C36" s="2" t="s">
        <v>22</v>
      </c>
      <c r="D36" s="24">
        <v>52</v>
      </c>
      <c r="E36" s="24">
        <v>21</v>
      </c>
      <c r="F36" s="24"/>
      <c r="G36" s="25"/>
      <c r="H36" s="25"/>
      <c r="I36" s="25"/>
      <c r="J36" s="26"/>
      <c r="K36" s="24">
        <v>57</v>
      </c>
      <c r="L36" s="24">
        <f t="shared" si="0"/>
        <v>130</v>
      </c>
      <c r="M36" s="2">
        <f t="shared" si="1"/>
        <v>3</v>
      </c>
      <c r="N36" s="2"/>
      <c r="O36" s="2"/>
      <c r="P36" s="2"/>
      <c r="Q36" s="2">
        <f t="shared" si="2"/>
        <v>1</v>
      </c>
      <c r="R36" s="2">
        <f t="shared" si="3"/>
        <v>0</v>
      </c>
      <c r="S36" s="2">
        <f t="shared" si="4"/>
        <v>0</v>
      </c>
      <c r="T36" s="2">
        <f t="shared" si="5"/>
        <v>0</v>
      </c>
      <c r="U36" s="2">
        <f t="shared" si="6"/>
        <v>1</v>
      </c>
      <c r="V36" s="2">
        <f t="shared" si="7"/>
        <v>2</v>
      </c>
      <c r="W36" s="24">
        <f t="shared" si="10"/>
        <v>130</v>
      </c>
      <c r="X36" s="35" t="s">
        <v>369</v>
      </c>
    </row>
    <row r="37" spans="1:24 1817:1837">
      <c r="A37" s="14" t="s">
        <v>196</v>
      </c>
      <c r="B37" s="2"/>
      <c r="C37" s="2"/>
      <c r="D37" s="24">
        <v>53</v>
      </c>
      <c r="E37" s="24">
        <v>58</v>
      </c>
      <c r="F37" s="24">
        <v>10</v>
      </c>
      <c r="G37" s="25"/>
      <c r="H37" s="25"/>
      <c r="I37" s="25"/>
      <c r="J37" s="26"/>
      <c r="K37" s="24"/>
      <c r="L37" s="24">
        <f t="shared" si="0"/>
        <v>121</v>
      </c>
      <c r="M37" s="2">
        <f t="shared" si="1"/>
        <v>3</v>
      </c>
      <c r="N37" s="2"/>
      <c r="O37" s="2"/>
      <c r="P37" s="2"/>
      <c r="Q37" s="2">
        <f t="shared" si="2"/>
        <v>1</v>
      </c>
      <c r="R37" s="2">
        <f t="shared" si="3"/>
        <v>1</v>
      </c>
      <c r="S37" s="2">
        <f t="shared" si="4"/>
        <v>0</v>
      </c>
      <c r="T37" s="2">
        <f t="shared" si="5"/>
        <v>0</v>
      </c>
      <c r="U37" s="2">
        <f t="shared" si="6"/>
        <v>0</v>
      </c>
      <c r="V37" s="2">
        <f t="shared" si="7"/>
        <v>2</v>
      </c>
      <c r="W37" s="24">
        <f t="shared" si="10"/>
        <v>121</v>
      </c>
      <c r="X37" s="35" t="s">
        <v>369</v>
      </c>
    </row>
    <row r="38" spans="1:24 1817:1837">
      <c r="A38" s="2" t="s">
        <v>102</v>
      </c>
      <c r="B38" s="2" t="s">
        <v>144</v>
      </c>
      <c r="C38" s="2" t="s">
        <v>66</v>
      </c>
      <c r="D38" s="24">
        <v>52</v>
      </c>
      <c r="E38" s="24">
        <v>44.06392694063927</v>
      </c>
      <c r="F38" s="24">
        <v>21.060606060606059</v>
      </c>
      <c r="G38" s="25"/>
      <c r="H38" s="25"/>
      <c r="I38" s="25"/>
      <c r="J38" s="26"/>
      <c r="K38" s="24"/>
      <c r="L38" s="24">
        <f t="shared" si="0"/>
        <v>117.12453300124534</v>
      </c>
      <c r="M38" s="2">
        <f t="shared" si="1"/>
        <v>3</v>
      </c>
      <c r="N38" s="2"/>
      <c r="O38" s="2"/>
      <c r="P38" s="2"/>
      <c r="Q38" s="2">
        <f t="shared" si="2"/>
        <v>1</v>
      </c>
      <c r="R38" s="2">
        <f t="shared" si="3"/>
        <v>1</v>
      </c>
      <c r="S38" s="2">
        <f t="shared" si="4"/>
        <v>0</v>
      </c>
      <c r="T38" s="2">
        <f t="shared" si="5"/>
        <v>0</v>
      </c>
      <c r="U38" s="2">
        <f t="shared" si="6"/>
        <v>0</v>
      </c>
      <c r="V38" s="2">
        <f t="shared" si="7"/>
        <v>2</v>
      </c>
      <c r="W38" s="24">
        <f t="shared" si="10"/>
        <v>117.12453300124534</v>
      </c>
      <c r="X38" s="35" t="s">
        <v>369</v>
      </c>
    </row>
    <row r="39" spans="1:24 1817:1837">
      <c r="A39" s="2" t="s">
        <v>92</v>
      </c>
      <c r="B39" s="2" t="s">
        <v>141</v>
      </c>
      <c r="C39" s="2" t="s">
        <v>60</v>
      </c>
      <c r="D39" s="24">
        <v>83</v>
      </c>
      <c r="E39" s="24">
        <v>21</v>
      </c>
      <c r="F39" s="24">
        <v>36.030303030303031</v>
      </c>
      <c r="G39" s="25"/>
      <c r="H39" s="25"/>
      <c r="I39" s="25">
        <v>11</v>
      </c>
      <c r="J39" s="26">
        <f>MAX(G39:I39)</f>
        <v>11</v>
      </c>
      <c r="K39" s="24"/>
      <c r="L39" s="24">
        <f t="shared" si="0"/>
        <v>151.03030303030303</v>
      </c>
      <c r="M39" s="2">
        <f t="shared" si="1"/>
        <v>4</v>
      </c>
      <c r="N39" s="2"/>
      <c r="O39" s="2"/>
      <c r="P39" s="2"/>
      <c r="Q39" s="2">
        <f t="shared" si="2"/>
        <v>1</v>
      </c>
      <c r="R39" s="2">
        <f t="shared" si="3"/>
        <v>0</v>
      </c>
      <c r="S39" s="2">
        <f t="shared" si="4"/>
        <v>0</v>
      </c>
      <c r="T39" s="2">
        <f t="shared" si="5"/>
        <v>0</v>
      </c>
      <c r="U39" s="2">
        <f t="shared" si="6"/>
        <v>0</v>
      </c>
      <c r="V39" s="2">
        <f t="shared" si="7"/>
        <v>1</v>
      </c>
      <c r="W39" s="24">
        <f t="shared" si="10"/>
        <v>151.03030303030303</v>
      </c>
    </row>
    <row r="40" spans="1:24 1817:1837">
      <c r="A40" s="14" t="s">
        <v>197</v>
      </c>
      <c r="B40" s="2"/>
      <c r="C40" s="2"/>
      <c r="D40" s="24">
        <v>99</v>
      </c>
      <c r="E40" s="24"/>
      <c r="F40" s="24"/>
      <c r="G40" s="25"/>
      <c r="H40" s="25"/>
      <c r="I40" s="25"/>
      <c r="J40" s="26"/>
      <c r="K40" s="24"/>
      <c r="L40" s="24">
        <f t="shared" si="0"/>
        <v>99</v>
      </c>
      <c r="M40" s="2">
        <f t="shared" si="1"/>
        <v>1</v>
      </c>
      <c r="N40" s="2"/>
      <c r="O40" s="2"/>
      <c r="P40" s="2"/>
      <c r="Q40" s="2">
        <f t="shared" si="2"/>
        <v>1</v>
      </c>
      <c r="R40" s="2">
        <f t="shared" si="3"/>
        <v>0</v>
      </c>
      <c r="S40" s="2">
        <f t="shared" si="4"/>
        <v>0</v>
      </c>
      <c r="T40" s="2">
        <f t="shared" si="5"/>
        <v>0</v>
      </c>
      <c r="U40" s="2">
        <f t="shared" si="6"/>
        <v>0</v>
      </c>
      <c r="V40" s="2">
        <f t="shared" si="7"/>
        <v>1</v>
      </c>
      <c r="W40" s="24">
        <f>L40</f>
        <v>99</v>
      </c>
    </row>
    <row r="41" spans="1:24 1817:1837">
      <c r="A41" s="14" t="s">
        <v>194</v>
      </c>
      <c r="B41" s="2"/>
      <c r="C41" s="2"/>
      <c r="D41" s="24">
        <v>9</v>
      </c>
      <c r="E41" s="24"/>
      <c r="F41" s="24"/>
      <c r="G41" s="25"/>
      <c r="H41" s="25"/>
      <c r="I41" s="25"/>
      <c r="J41" s="26"/>
      <c r="K41" s="24">
        <v>64</v>
      </c>
      <c r="L41" s="24">
        <f t="shared" si="0"/>
        <v>73</v>
      </c>
      <c r="M41" s="2">
        <f t="shared" si="1"/>
        <v>2</v>
      </c>
      <c r="N41" s="2"/>
      <c r="O41" s="2"/>
      <c r="P41" s="2"/>
      <c r="Q41" s="2">
        <f t="shared" si="2"/>
        <v>0</v>
      </c>
      <c r="R41" s="2">
        <f t="shared" si="3"/>
        <v>0</v>
      </c>
      <c r="S41" s="2">
        <f t="shared" si="4"/>
        <v>0</v>
      </c>
      <c r="T41" s="2">
        <f t="shared" si="5"/>
        <v>0</v>
      </c>
      <c r="U41" s="2">
        <f t="shared" si="6"/>
        <v>1</v>
      </c>
      <c r="V41" s="2">
        <f t="shared" si="7"/>
        <v>1</v>
      </c>
      <c r="W41" s="24">
        <f>L41</f>
        <v>73</v>
      </c>
    </row>
    <row r="42" spans="1:24 1817:1837">
      <c r="A42" s="14" t="s">
        <v>195</v>
      </c>
      <c r="B42" s="2"/>
      <c r="C42" s="2"/>
      <c r="D42" s="24">
        <v>54</v>
      </c>
      <c r="E42" s="24">
        <v>4</v>
      </c>
      <c r="F42" s="24"/>
      <c r="G42" s="25"/>
      <c r="H42" s="25"/>
      <c r="I42" s="25"/>
      <c r="J42" s="26"/>
      <c r="K42" s="24"/>
      <c r="L42" s="24">
        <f t="shared" si="0"/>
        <v>58</v>
      </c>
      <c r="M42" s="2">
        <f t="shared" si="1"/>
        <v>2</v>
      </c>
      <c r="N42" s="2"/>
      <c r="O42" s="2"/>
      <c r="P42" s="2"/>
      <c r="Q42" s="2">
        <f t="shared" si="2"/>
        <v>1</v>
      </c>
      <c r="R42" s="2">
        <f t="shared" si="3"/>
        <v>0</v>
      </c>
      <c r="S42" s="2">
        <f t="shared" si="4"/>
        <v>0</v>
      </c>
      <c r="T42" s="2">
        <f t="shared" si="5"/>
        <v>0</v>
      </c>
      <c r="U42" s="2">
        <f t="shared" si="6"/>
        <v>0</v>
      </c>
      <c r="V42" s="2">
        <f t="shared" si="7"/>
        <v>1</v>
      </c>
      <c r="W42" s="24">
        <f>L42</f>
        <v>58</v>
      </c>
    </row>
    <row r="43" spans="1:24 1817:1837">
      <c r="A43" s="5" t="s">
        <v>355</v>
      </c>
      <c r="B43" s="11"/>
      <c r="C43" s="2"/>
      <c r="D43" s="2">
        <v>12</v>
      </c>
      <c r="E43" s="2"/>
      <c r="F43" s="2"/>
      <c r="G43" s="2"/>
      <c r="H43" s="2"/>
      <c r="I43" s="2"/>
      <c r="J43" s="2"/>
      <c r="K43" s="2"/>
      <c r="L43" s="2">
        <f t="shared" si="0"/>
        <v>12</v>
      </c>
      <c r="M43" s="2">
        <f t="shared" si="1"/>
        <v>1</v>
      </c>
      <c r="N43" s="2"/>
      <c r="O43" s="2"/>
      <c r="P43" s="2"/>
      <c r="Q43" s="2">
        <f t="shared" si="2"/>
        <v>0</v>
      </c>
      <c r="R43" s="2">
        <f t="shared" si="3"/>
        <v>0</v>
      </c>
      <c r="S43" s="2">
        <f t="shared" si="4"/>
        <v>0</v>
      </c>
      <c r="T43" s="2">
        <f t="shared" si="5"/>
        <v>0</v>
      </c>
      <c r="U43" s="2">
        <f t="shared" si="6"/>
        <v>0</v>
      </c>
      <c r="V43" s="2">
        <f t="shared" si="7"/>
        <v>0</v>
      </c>
      <c r="W43" s="24">
        <f>L43</f>
        <v>12</v>
      </c>
    </row>
    <row r="44" spans="1:24 1817:1837">
      <c r="A44" s="40"/>
      <c r="B44" s="38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</row>
    <row r="45" spans="1:24 1817:1837">
      <c r="O45" s="8" t="s">
        <v>357</v>
      </c>
      <c r="P45" s="8" t="s">
        <v>357</v>
      </c>
      <c r="Q45" s="8" t="s">
        <v>341</v>
      </c>
      <c r="R45" s="8" t="s">
        <v>359</v>
      </c>
      <c r="S45" s="8" t="s">
        <v>363</v>
      </c>
      <c r="T45" s="8" t="s">
        <v>358</v>
      </c>
      <c r="U45" s="8" t="s">
        <v>341</v>
      </c>
    </row>
  </sheetData>
  <sortState ref="A2:BRU43">
    <sortCondition descending="1" ref="V2:V43"/>
    <sortCondition descending="1" ref="W2:W43"/>
  </sortState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tabSelected="1" workbookViewId="0">
      <pane ySplit="1" topLeftCell="A11" activePane="bottomLeft" state="frozen"/>
      <selection pane="bottomLeft" activeCell="D26" sqref="D26"/>
    </sheetView>
  </sheetViews>
  <sheetFormatPr defaultRowHeight="14.4"/>
  <cols>
    <col min="1" max="1" width="13.33203125" style="8" customWidth="1"/>
    <col min="2" max="2" width="10.33203125" customWidth="1"/>
    <col min="3" max="3" width="12.109375" customWidth="1"/>
    <col min="4" max="8" width="5" customWidth="1"/>
    <col min="9" max="10" width="4.21875" customWidth="1"/>
    <col min="11" max="11" width="4.33203125" customWidth="1"/>
    <col min="12" max="13" width="5.33203125" customWidth="1"/>
    <col min="14" max="14" width="7" customWidth="1"/>
    <col min="15" max="15" width="5.109375" customWidth="1"/>
    <col min="16" max="16" width="2.33203125" customWidth="1"/>
    <col min="17" max="18" width="5.109375" customWidth="1"/>
    <col min="19" max="19" width="7" style="8" customWidth="1"/>
    <col min="20" max="24" width="5.109375" customWidth="1"/>
    <col min="25" max="25" width="8.88671875" customWidth="1"/>
    <col min="27" max="27" width="34.109375" customWidth="1"/>
  </cols>
  <sheetData>
    <row r="1" spans="1:27" ht="43.2">
      <c r="A1" s="12" t="s">
        <v>1</v>
      </c>
      <c r="B1" s="13" t="s">
        <v>2</v>
      </c>
      <c r="C1" s="13" t="s">
        <v>3</v>
      </c>
      <c r="D1" s="17" t="s">
        <v>310</v>
      </c>
      <c r="E1" s="20" t="s">
        <v>332</v>
      </c>
      <c r="F1" s="20" t="s">
        <v>334</v>
      </c>
      <c r="G1" s="18" t="s">
        <v>335</v>
      </c>
      <c r="H1" s="19" t="s">
        <v>312</v>
      </c>
      <c r="I1" s="20" t="s">
        <v>313</v>
      </c>
      <c r="J1" s="20" t="s">
        <v>314</v>
      </c>
      <c r="K1" s="20" t="s">
        <v>315</v>
      </c>
      <c r="L1" s="18" t="s">
        <v>316</v>
      </c>
      <c r="M1" s="19" t="s">
        <v>317</v>
      </c>
      <c r="N1" s="21" t="s">
        <v>318</v>
      </c>
      <c r="O1" s="22" t="s">
        <v>319</v>
      </c>
      <c r="P1" s="22"/>
      <c r="Q1" s="22" t="s">
        <v>320</v>
      </c>
      <c r="R1" s="22" t="s">
        <v>321</v>
      </c>
      <c r="S1" s="23" t="s">
        <v>345</v>
      </c>
      <c r="T1" s="23" t="s">
        <v>322</v>
      </c>
      <c r="U1" s="23" t="s">
        <v>323</v>
      </c>
      <c r="V1" s="23" t="s">
        <v>324</v>
      </c>
      <c r="W1" s="23" t="s">
        <v>325</v>
      </c>
      <c r="X1" s="23" t="s">
        <v>326</v>
      </c>
      <c r="Y1" s="21" t="s">
        <v>327</v>
      </c>
      <c r="Z1" s="23" t="s">
        <v>328</v>
      </c>
    </row>
    <row r="2" spans="1:27" s="8" customFormat="1">
      <c r="A2" s="5" t="s">
        <v>200</v>
      </c>
      <c r="B2" s="5" t="s">
        <v>9</v>
      </c>
      <c r="C2" s="5" t="s">
        <v>0</v>
      </c>
      <c r="D2" s="24">
        <v>97</v>
      </c>
      <c r="E2" s="25">
        <v>89</v>
      </c>
      <c r="F2" s="25"/>
      <c r="G2" s="26">
        <f>MAX(E2:F2)</f>
        <v>89</v>
      </c>
      <c r="H2" s="24"/>
      <c r="I2" s="25"/>
      <c r="J2" s="25"/>
      <c r="K2" s="25"/>
      <c r="L2" s="26"/>
      <c r="M2" s="24">
        <v>96</v>
      </c>
      <c r="N2" s="24">
        <f t="shared" ref="N2:N39" si="0">SUM(D2,G2:H2,L2:M2)</f>
        <v>282</v>
      </c>
      <c r="O2" s="2">
        <f t="shared" ref="O2:O39" si="1">COUNT(D2,G2:H2,L2:M2)</f>
        <v>3</v>
      </c>
      <c r="P2" s="2"/>
      <c r="Q2" s="2"/>
      <c r="R2" s="2"/>
      <c r="S2" s="2"/>
      <c r="T2" s="2">
        <f t="shared" ref="T2:T39" si="2">IF(D2&gt;=50,1,0)</f>
        <v>1</v>
      </c>
      <c r="U2" s="2">
        <f t="shared" ref="U2:U11" si="3">IF(G2&gt;=55,1,0)</f>
        <v>1</v>
      </c>
      <c r="V2" s="2">
        <f t="shared" ref="V2:V39" si="4">IF(H2&gt;=40,1,0)</f>
        <v>0</v>
      </c>
      <c r="W2" s="2">
        <f t="shared" ref="W2:W39" si="5">IF(L2&gt;=60,1,0)</f>
        <v>0</v>
      </c>
      <c r="X2" s="2">
        <f t="shared" ref="X2:X39" si="6">IF(M2&gt;=50,1,0)</f>
        <v>1</v>
      </c>
      <c r="Y2" s="2">
        <f t="shared" ref="Y2:Y39" si="7">SUM(T2:X2)</f>
        <v>3</v>
      </c>
      <c r="Z2" s="24">
        <f t="shared" ref="Z2:Z8" si="8">N2</f>
        <v>282</v>
      </c>
      <c r="AA2" s="34" t="s">
        <v>366</v>
      </c>
    </row>
    <row r="3" spans="1:27" s="8" customFormat="1">
      <c r="A3" s="2" t="s">
        <v>204</v>
      </c>
      <c r="B3" s="2" t="s">
        <v>43</v>
      </c>
      <c r="C3" s="2" t="s">
        <v>19</v>
      </c>
      <c r="D3" s="24">
        <v>97</v>
      </c>
      <c r="E3" s="25">
        <v>89</v>
      </c>
      <c r="F3" s="25">
        <v>89</v>
      </c>
      <c r="G3" s="26">
        <f>MAX(E3:F3)</f>
        <v>89</v>
      </c>
      <c r="H3" s="24"/>
      <c r="I3" s="25"/>
      <c r="J3" s="25"/>
      <c r="K3" s="25"/>
      <c r="L3" s="26"/>
      <c r="M3" s="24">
        <v>71</v>
      </c>
      <c r="N3" s="24">
        <f t="shared" si="0"/>
        <v>257</v>
      </c>
      <c r="O3" s="2">
        <f t="shared" si="1"/>
        <v>3</v>
      </c>
      <c r="P3" s="2"/>
      <c r="Q3" s="2"/>
      <c r="R3" s="2"/>
      <c r="S3" s="2"/>
      <c r="T3" s="2">
        <f t="shared" si="2"/>
        <v>1</v>
      </c>
      <c r="U3" s="2">
        <f t="shared" si="3"/>
        <v>1</v>
      </c>
      <c r="V3" s="2">
        <f t="shared" si="4"/>
        <v>0</v>
      </c>
      <c r="W3" s="2">
        <f t="shared" si="5"/>
        <v>0</v>
      </c>
      <c r="X3" s="2">
        <f t="shared" si="6"/>
        <v>1</v>
      </c>
      <c r="Y3" s="2">
        <f t="shared" si="7"/>
        <v>3</v>
      </c>
      <c r="Z3" s="24">
        <f t="shared" si="8"/>
        <v>257</v>
      </c>
      <c r="AA3" s="34" t="s">
        <v>366</v>
      </c>
    </row>
    <row r="4" spans="1:27" s="8" customFormat="1">
      <c r="A4" s="1" t="s">
        <v>137</v>
      </c>
      <c r="B4" s="14" t="s">
        <v>138</v>
      </c>
      <c r="C4" s="14" t="s">
        <v>139</v>
      </c>
      <c r="D4" s="24">
        <v>87</v>
      </c>
      <c r="E4" s="25">
        <v>80</v>
      </c>
      <c r="F4" s="25"/>
      <c r="G4" s="26">
        <f>MAX(E4:F4)</f>
        <v>80</v>
      </c>
      <c r="H4" s="24"/>
      <c r="I4" s="25"/>
      <c r="J4" s="25"/>
      <c r="K4" s="25"/>
      <c r="L4" s="26"/>
      <c r="M4" s="24">
        <v>76</v>
      </c>
      <c r="N4" s="24">
        <f t="shared" si="0"/>
        <v>243</v>
      </c>
      <c r="O4" s="2">
        <f t="shared" si="1"/>
        <v>3</v>
      </c>
      <c r="P4" s="2"/>
      <c r="Q4" s="2"/>
      <c r="R4" s="2"/>
      <c r="S4" s="2"/>
      <c r="T4" s="2">
        <f t="shared" si="2"/>
        <v>1</v>
      </c>
      <c r="U4" s="2">
        <f t="shared" si="3"/>
        <v>1</v>
      </c>
      <c r="V4" s="2">
        <f t="shared" si="4"/>
        <v>0</v>
      </c>
      <c r="W4" s="2">
        <f t="shared" si="5"/>
        <v>0</v>
      </c>
      <c r="X4" s="2">
        <f t="shared" si="6"/>
        <v>1</v>
      </c>
      <c r="Y4" s="2">
        <f t="shared" si="7"/>
        <v>3</v>
      </c>
      <c r="Z4" s="24">
        <f t="shared" si="8"/>
        <v>243</v>
      </c>
      <c r="AA4" s="34" t="s">
        <v>366</v>
      </c>
    </row>
    <row r="5" spans="1:27" s="8" customFormat="1">
      <c r="A5" s="2" t="s">
        <v>117</v>
      </c>
      <c r="B5" s="2" t="s">
        <v>52</v>
      </c>
      <c r="C5" s="2" t="s">
        <v>41</v>
      </c>
      <c r="D5" s="24">
        <v>97</v>
      </c>
      <c r="E5" s="25">
        <v>76</v>
      </c>
      <c r="F5" s="25">
        <v>15</v>
      </c>
      <c r="G5" s="26">
        <f>MAX(E5:F5)</f>
        <v>76</v>
      </c>
      <c r="H5" s="24"/>
      <c r="I5" s="25"/>
      <c r="J5" s="25"/>
      <c r="K5" s="25"/>
      <c r="L5" s="26"/>
      <c r="M5" s="24">
        <v>65</v>
      </c>
      <c r="N5" s="24">
        <f t="shared" si="0"/>
        <v>238</v>
      </c>
      <c r="O5" s="2">
        <f t="shared" si="1"/>
        <v>3</v>
      </c>
      <c r="P5" s="2"/>
      <c r="Q5" s="2"/>
      <c r="R5" s="2"/>
      <c r="S5" s="2"/>
      <c r="T5" s="2">
        <f t="shared" si="2"/>
        <v>1</v>
      </c>
      <c r="U5" s="2">
        <f t="shared" si="3"/>
        <v>1</v>
      </c>
      <c r="V5" s="2">
        <f t="shared" si="4"/>
        <v>0</v>
      </c>
      <c r="W5" s="2">
        <f t="shared" si="5"/>
        <v>0</v>
      </c>
      <c r="X5" s="2">
        <f t="shared" si="6"/>
        <v>1</v>
      </c>
      <c r="Y5" s="2">
        <f t="shared" si="7"/>
        <v>3</v>
      </c>
      <c r="Z5" s="24">
        <f t="shared" si="8"/>
        <v>238</v>
      </c>
      <c r="AA5" s="34" t="s">
        <v>366</v>
      </c>
    </row>
    <row r="6" spans="1:27" s="8" customFormat="1">
      <c r="A6" s="2" t="s">
        <v>120</v>
      </c>
      <c r="B6" s="2" t="s">
        <v>93</v>
      </c>
      <c r="C6" s="2" t="s">
        <v>63</v>
      </c>
      <c r="D6" s="24">
        <v>92</v>
      </c>
      <c r="E6" s="25">
        <v>67</v>
      </c>
      <c r="F6" s="25"/>
      <c r="G6" s="26">
        <f>MAX(E6:F6)</f>
        <v>67</v>
      </c>
      <c r="H6" s="24"/>
      <c r="I6" s="25"/>
      <c r="J6" s="25"/>
      <c r="K6" s="25"/>
      <c r="L6" s="26"/>
      <c r="M6" s="24">
        <v>76</v>
      </c>
      <c r="N6" s="24">
        <f t="shared" si="0"/>
        <v>235</v>
      </c>
      <c r="O6" s="2">
        <f t="shared" si="1"/>
        <v>3</v>
      </c>
      <c r="P6" s="2"/>
      <c r="Q6" s="2"/>
      <c r="R6" s="2"/>
      <c r="S6" s="2"/>
      <c r="T6" s="2">
        <f t="shared" si="2"/>
        <v>1</v>
      </c>
      <c r="U6" s="2">
        <f t="shared" si="3"/>
        <v>1</v>
      </c>
      <c r="V6" s="2">
        <f t="shared" si="4"/>
        <v>0</v>
      </c>
      <c r="W6" s="2">
        <f t="shared" si="5"/>
        <v>0</v>
      </c>
      <c r="X6" s="2">
        <f t="shared" si="6"/>
        <v>1</v>
      </c>
      <c r="Y6" s="2">
        <f t="shared" si="7"/>
        <v>3</v>
      </c>
      <c r="Z6" s="24">
        <f t="shared" si="8"/>
        <v>235</v>
      </c>
      <c r="AA6" s="34" t="s">
        <v>366</v>
      </c>
    </row>
    <row r="7" spans="1:27">
      <c r="A7" s="2" t="s">
        <v>121</v>
      </c>
      <c r="B7" s="2" t="s">
        <v>37</v>
      </c>
      <c r="C7" s="2" t="s">
        <v>53</v>
      </c>
      <c r="D7" s="24">
        <v>82</v>
      </c>
      <c r="E7" s="25"/>
      <c r="F7" s="25"/>
      <c r="G7" s="26"/>
      <c r="H7" s="24"/>
      <c r="I7" s="25"/>
      <c r="J7" s="25">
        <v>85</v>
      </c>
      <c r="K7" s="25"/>
      <c r="L7" s="26">
        <f>MAX(I7:K7)</f>
        <v>85</v>
      </c>
      <c r="M7" s="24">
        <v>64</v>
      </c>
      <c r="N7" s="24">
        <f t="shared" si="0"/>
        <v>231</v>
      </c>
      <c r="O7" s="2">
        <f t="shared" si="1"/>
        <v>3</v>
      </c>
      <c r="P7" s="2"/>
      <c r="Q7" s="2"/>
      <c r="R7" s="31">
        <v>63</v>
      </c>
      <c r="S7" s="2"/>
      <c r="T7" s="2">
        <f t="shared" si="2"/>
        <v>1</v>
      </c>
      <c r="U7" s="2">
        <f t="shared" si="3"/>
        <v>0</v>
      </c>
      <c r="V7" s="2">
        <f t="shared" si="4"/>
        <v>0</v>
      </c>
      <c r="W7" s="2">
        <f t="shared" si="5"/>
        <v>1</v>
      </c>
      <c r="X7" s="2">
        <f t="shared" si="6"/>
        <v>1</v>
      </c>
      <c r="Y7" s="2">
        <f t="shared" si="7"/>
        <v>3</v>
      </c>
      <c r="Z7" s="24">
        <f t="shared" si="8"/>
        <v>231</v>
      </c>
      <c r="AA7" s="34" t="s">
        <v>366</v>
      </c>
    </row>
    <row r="8" spans="1:27">
      <c r="A8" s="2" t="s">
        <v>198</v>
      </c>
      <c r="B8" s="2" t="s">
        <v>29</v>
      </c>
      <c r="C8" s="2" t="s">
        <v>44</v>
      </c>
      <c r="D8" s="24">
        <v>92</v>
      </c>
      <c r="E8" s="25">
        <v>66</v>
      </c>
      <c r="F8" s="25"/>
      <c r="G8" s="26">
        <f t="shared" ref="G8:G25" si="9">MAX(E8:F8)</f>
        <v>66</v>
      </c>
      <c r="H8" s="24"/>
      <c r="I8" s="25"/>
      <c r="J8" s="25"/>
      <c r="K8" s="25"/>
      <c r="L8" s="26"/>
      <c r="M8" s="24">
        <v>68</v>
      </c>
      <c r="N8" s="24">
        <f t="shared" si="0"/>
        <v>226</v>
      </c>
      <c r="O8" s="2">
        <f t="shared" si="1"/>
        <v>3</v>
      </c>
      <c r="P8" s="2"/>
      <c r="Q8" s="2"/>
      <c r="R8" s="2"/>
      <c r="S8" s="2"/>
      <c r="T8" s="2">
        <f t="shared" si="2"/>
        <v>1</v>
      </c>
      <c r="U8" s="2">
        <f t="shared" si="3"/>
        <v>1</v>
      </c>
      <c r="V8" s="2">
        <f t="shared" si="4"/>
        <v>0</v>
      </c>
      <c r="W8" s="2">
        <f t="shared" si="5"/>
        <v>0</v>
      </c>
      <c r="X8" s="2">
        <f t="shared" si="6"/>
        <v>1</v>
      </c>
      <c r="Y8" s="2">
        <f t="shared" si="7"/>
        <v>3</v>
      </c>
      <c r="Z8" s="24">
        <f t="shared" si="8"/>
        <v>226</v>
      </c>
      <c r="AA8" s="34" t="s">
        <v>366</v>
      </c>
    </row>
    <row r="9" spans="1:27">
      <c r="A9" s="2" t="s">
        <v>212</v>
      </c>
      <c r="B9" s="2" t="s">
        <v>150</v>
      </c>
      <c r="C9" s="2" t="s">
        <v>11</v>
      </c>
      <c r="D9" s="24">
        <v>80</v>
      </c>
      <c r="E9" s="25">
        <v>55</v>
      </c>
      <c r="F9" s="25"/>
      <c r="G9" s="26">
        <f t="shared" si="9"/>
        <v>55</v>
      </c>
      <c r="H9" s="24">
        <v>10</v>
      </c>
      <c r="I9" s="25"/>
      <c r="J9" s="25">
        <v>88</v>
      </c>
      <c r="K9" s="25"/>
      <c r="L9" s="26">
        <f>MAX(I9:K9)</f>
        <v>88</v>
      </c>
      <c r="M9" s="24"/>
      <c r="N9" s="24">
        <f t="shared" si="0"/>
        <v>233</v>
      </c>
      <c r="O9" s="2">
        <f t="shared" si="1"/>
        <v>4</v>
      </c>
      <c r="P9" s="2"/>
      <c r="Q9" s="2"/>
      <c r="R9" s="2"/>
      <c r="S9" s="2"/>
      <c r="T9" s="2">
        <f t="shared" si="2"/>
        <v>1</v>
      </c>
      <c r="U9" s="2">
        <f t="shared" si="3"/>
        <v>1</v>
      </c>
      <c r="V9" s="2">
        <f t="shared" si="4"/>
        <v>0</v>
      </c>
      <c r="W9" s="2">
        <f t="shared" si="5"/>
        <v>1</v>
      </c>
      <c r="X9" s="2">
        <f t="shared" si="6"/>
        <v>0</v>
      </c>
      <c r="Y9" s="2">
        <f t="shared" si="7"/>
        <v>3</v>
      </c>
      <c r="Z9" s="24">
        <f>N9-MIN(D9,G9:H9,L9:M9)</f>
        <v>223</v>
      </c>
      <c r="AA9" s="34" t="s">
        <v>366</v>
      </c>
    </row>
    <row r="10" spans="1:27">
      <c r="A10" s="2" t="s">
        <v>211</v>
      </c>
      <c r="B10" s="2" t="s">
        <v>150</v>
      </c>
      <c r="C10" s="2" t="s">
        <v>16</v>
      </c>
      <c r="D10" s="24">
        <v>88</v>
      </c>
      <c r="E10" s="25">
        <v>64</v>
      </c>
      <c r="F10" s="25">
        <v>17</v>
      </c>
      <c r="G10" s="26">
        <f t="shared" si="9"/>
        <v>64</v>
      </c>
      <c r="H10" s="24"/>
      <c r="I10" s="25"/>
      <c r="J10" s="25"/>
      <c r="K10" s="25"/>
      <c r="L10" s="26"/>
      <c r="M10" s="24">
        <v>53</v>
      </c>
      <c r="N10" s="24">
        <f t="shared" si="0"/>
        <v>205</v>
      </c>
      <c r="O10" s="2">
        <f t="shared" si="1"/>
        <v>3</v>
      </c>
      <c r="P10" s="2"/>
      <c r="Q10" s="2">
        <v>18</v>
      </c>
      <c r="R10" s="2"/>
      <c r="S10" s="2"/>
      <c r="T10" s="2">
        <f t="shared" si="2"/>
        <v>1</v>
      </c>
      <c r="U10" s="2">
        <f t="shared" si="3"/>
        <v>1</v>
      </c>
      <c r="V10" s="2">
        <f t="shared" si="4"/>
        <v>0</v>
      </c>
      <c r="W10" s="2">
        <f t="shared" si="5"/>
        <v>0</v>
      </c>
      <c r="X10" s="2">
        <f t="shared" si="6"/>
        <v>1</v>
      </c>
      <c r="Y10" s="2">
        <f t="shared" si="7"/>
        <v>3</v>
      </c>
      <c r="Z10" s="24">
        <f t="shared" ref="Z10:Z15" si="10">N10</f>
        <v>205</v>
      </c>
      <c r="AA10" s="34" t="s">
        <v>366</v>
      </c>
    </row>
    <row r="11" spans="1:27">
      <c r="A11" s="2" t="s">
        <v>208</v>
      </c>
      <c r="B11" s="2" t="s">
        <v>93</v>
      </c>
      <c r="C11" s="2" t="s">
        <v>10</v>
      </c>
      <c r="D11" s="24">
        <v>82</v>
      </c>
      <c r="E11" s="25">
        <v>55</v>
      </c>
      <c r="F11" s="25">
        <v>15</v>
      </c>
      <c r="G11" s="26">
        <f t="shared" si="9"/>
        <v>55</v>
      </c>
      <c r="H11" s="24"/>
      <c r="I11" s="25"/>
      <c r="J11" s="25"/>
      <c r="K11" s="25"/>
      <c r="L11" s="26"/>
      <c r="M11" s="24">
        <v>64</v>
      </c>
      <c r="N11" s="24">
        <f t="shared" si="0"/>
        <v>201</v>
      </c>
      <c r="O11" s="2">
        <f t="shared" si="1"/>
        <v>3</v>
      </c>
      <c r="P11" s="2"/>
      <c r="Q11" s="2"/>
      <c r="R11" s="2"/>
      <c r="S11" s="2"/>
      <c r="T11" s="2">
        <f t="shared" si="2"/>
        <v>1</v>
      </c>
      <c r="U11" s="2">
        <f t="shared" si="3"/>
        <v>1</v>
      </c>
      <c r="V11" s="2">
        <f t="shared" si="4"/>
        <v>0</v>
      </c>
      <c r="W11" s="2">
        <f t="shared" si="5"/>
        <v>0</v>
      </c>
      <c r="X11" s="2">
        <f t="shared" si="6"/>
        <v>1</v>
      </c>
      <c r="Y11" s="2">
        <f t="shared" si="7"/>
        <v>3</v>
      </c>
      <c r="Z11" s="24">
        <f t="shared" si="10"/>
        <v>201</v>
      </c>
      <c r="AA11" s="34" t="s">
        <v>366</v>
      </c>
    </row>
    <row r="12" spans="1:27">
      <c r="A12" s="2" t="s">
        <v>188</v>
      </c>
      <c r="B12" s="2" t="s">
        <v>72</v>
      </c>
      <c r="C12" s="2" t="s">
        <v>189</v>
      </c>
      <c r="D12" s="24">
        <v>82</v>
      </c>
      <c r="E12" s="25"/>
      <c r="F12" s="25">
        <v>47</v>
      </c>
      <c r="G12" s="41">
        <f t="shared" si="9"/>
        <v>47</v>
      </c>
      <c r="H12" s="24">
        <v>50</v>
      </c>
      <c r="I12" s="25"/>
      <c r="J12" s="25"/>
      <c r="K12" s="25"/>
      <c r="L12" s="26"/>
      <c r="M12" s="24"/>
      <c r="N12" s="24">
        <f t="shared" si="0"/>
        <v>179</v>
      </c>
      <c r="O12" s="2">
        <f t="shared" si="1"/>
        <v>3</v>
      </c>
      <c r="P12" s="2"/>
      <c r="Q12" s="2"/>
      <c r="R12" s="2"/>
      <c r="S12" s="2"/>
      <c r="T12" s="2">
        <f t="shared" si="2"/>
        <v>1</v>
      </c>
      <c r="U12" s="31">
        <v>1</v>
      </c>
      <c r="V12" s="2">
        <f t="shared" si="4"/>
        <v>1</v>
      </c>
      <c r="W12" s="2">
        <f t="shared" si="5"/>
        <v>0</v>
      </c>
      <c r="X12" s="2">
        <f t="shared" si="6"/>
        <v>0</v>
      </c>
      <c r="Y12" s="2">
        <f t="shared" si="7"/>
        <v>3</v>
      </c>
      <c r="Z12" s="24">
        <f t="shared" si="10"/>
        <v>179</v>
      </c>
      <c r="AA12" s="34" t="s">
        <v>366</v>
      </c>
    </row>
    <row r="13" spans="1:27" s="8" customFormat="1">
      <c r="A13" s="2" t="s">
        <v>205</v>
      </c>
      <c r="B13" s="2" t="s">
        <v>49</v>
      </c>
      <c r="C13" s="2" t="s">
        <v>206</v>
      </c>
      <c r="D13" s="24">
        <v>74</v>
      </c>
      <c r="E13" s="25"/>
      <c r="F13" s="25">
        <v>30</v>
      </c>
      <c r="G13" s="41">
        <f t="shared" si="9"/>
        <v>30</v>
      </c>
      <c r="H13" s="24"/>
      <c r="I13" s="25"/>
      <c r="J13" s="25"/>
      <c r="K13" s="25"/>
      <c r="L13" s="26"/>
      <c r="M13" s="24">
        <v>60</v>
      </c>
      <c r="N13" s="24">
        <f t="shared" si="0"/>
        <v>164</v>
      </c>
      <c r="O13" s="2">
        <f t="shared" si="1"/>
        <v>3</v>
      </c>
      <c r="P13" s="2"/>
      <c r="Q13" s="2"/>
      <c r="R13" s="2"/>
      <c r="S13" s="2"/>
      <c r="T13" s="2">
        <f t="shared" si="2"/>
        <v>1</v>
      </c>
      <c r="U13" s="31">
        <v>1</v>
      </c>
      <c r="V13" s="2">
        <f t="shared" si="4"/>
        <v>0</v>
      </c>
      <c r="W13" s="2">
        <f t="shared" si="5"/>
        <v>0</v>
      </c>
      <c r="X13" s="2">
        <f t="shared" si="6"/>
        <v>1</v>
      </c>
      <c r="Y13" s="2">
        <f t="shared" si="7"/>
        <v>3</v>
      </c>
      <c r="Z13" s="24">
        <f t="shared" si="10"/>
        <v>164</v>
      </c>
      <c r="AA13" s="34" t="s">
        <v>366</v>
      </c>
    </row>
    <row r="14" spans="1:27">
      <c r="A14" s="2" t="s">
        <v>115</v>
      </c>
      <c r="B14" s="2" t="s">
        <v>35</v>
      </c>
      <c r="C14" s="2" t="s">
        <v>116</v>
      </c>
      <c r="D14" s="24">
        <v>67</v>
      </c>
      <c r="E14" s="25"/>
      <c r="F14" s="25">
        <v>46</v>
      </c>
      <c r="G14" s="41">
        <f t="shared" si="9"/>
        <v>46</v>
      </c>
      <c r="H14" s="24">
        <v>40</v>
      </c>
      <c r="I14" s="25"/>
      <c r="J14" s="25"/>
      <c r="K14" s="25"/>
      <c r="L14" s="26"/>
      <c r="M14" s="24"/>
      <c r="N14" s="24">
        <f t="shared" si="0"/>
        <v>153</v>
      </c>
      <c r="O14" s="2">
        <f t="shared" si="1"/>
        <v>3</v>
      </c>
      <c r="P14" s="2"/>
      <c r="Q14" s="2"/>
      <c r="R14" s="2"/>
      <c r="S14" s="2"/>
      <c r="T14" s="2">
        <f t="shared" si="2"/>
        <v>1</v>
      </c>
      <c r="U14" s="31">
        <v>1</v>
      </c>
      <c r="V14" s="2">
        <f t="shared" si="4"/>
        <v>1</v>
      </c>
      <c r="W14" s="2">
        <f t="shared" si="5"/>
        <v>0</v>
      </c>
      <c r="X14" s="2">
        <f t="shared" si="6"/>
        <v>0</v>
      </c>
      <c r="Y14" s="2">
        <f t="shared" si="7"/>
        <v>3</v>
      </c>
      <c r="Z14" s="24">
        <f t="shared" si="10"/>
        <v>153</v>
      </c>
      <c r="AA14" s="34" t="s">
        <v>366</v>
      </c>
    </row>
    <row r="15" spans="1:27">
      <c r="A15" s="2" t="s">
        <v>122</v>
      </c>
      <c r="B15" s="2" t="s">
        <v>51</v>
      </c>
      <c r="C15" s="2" t="s">
        <v>68</v>
      </c>
      <c r="D15" s="24">
        <v>80</v>
      </c>
      <c r="E15" s="25"/>
      <c r="F15" s="25">
        <v>25</v>
      </c>
      <c r="G15" s="26">
        <f t="shared" si="9"/>
        <v>25</v>
      </c>
      <c r="H15" s="24"/>
      <c r="I15" s="25"/>
      <c r="J15" s="25"/>
      <c r="K15" s="25"/>
      <c r="L15" s="26"/>
      <c r="M15" s="24">
        <v>77</v>
      </c>
      <c r="N15" s="24">
        <f t="shared" si="0"/>
        <v>182</v>
      </c>
      <c r="O15" s="2">
        <f t="shared" si="1"/>
        <v>3</v>
      </c>
      <c r="P15" s="2"/>
      <c r="Q15" s="2"/>
      <c r="R15" s="2"/>
      <c r="S15" s="2"/>
      <c r="T15" s="2">
        <f t="shared" si="2"/>
        <v>1</v>
      </c>
      <c r="U15" s="2">
        <f>IF(G15&gt;=55,1,0)</f>
        <v>0</v>
      </c>
      <c r="V15" s="2">
        <f t="shared" si="4"/>
        <v>0</v>
      </c>
      <c r="W15" s="2">
        <f t="shared" si="5"/>
        <v>0</v>
      </c>
      <c r="X15" s="2">
        <f t="shared" si="6"/>
        <v>1</v>
      </c>
      <c r="Y15" s="2">
        <f t="shared" si="7"/>
        <v>2</v>
      </c>
      <c r="Z15" s="24">
        <f t="shared" si="10"/>
        <v>182</v>
      </c>
      <c r="AA15" s="42" t="s">
        <v>367</v>
      </c>
    </row>
    <row r="16" spans="1:27">
      <c r="A16" s="2" t="s">
        <v>202</v>
      </c>
      <c r="B16" s="2" t="s">
        <v>203</v>
      </c>
      <c r="C16" s="2" t="s">
        <v>82</v>
      </c>
      <c r="D16" s="24">
        <v>75</v>
      </c>
      <c r="E16" s="25"/>
      <c r="F16" s="25">
        <v>36.5</v>
      </c>
      <c r="G16" s="41">
        <f t="shared" si="9"/>
        <v>36.5</v>
      </c>
      <c r="H16" s="24">
        <v>17</v>
      </c>
      <c r="I16" s="25">
        <v>58</v>
      </c>
      <c r="J16" s="25">
        <v>10</v>
      </c>
      <c r="K16" s="25"/>
      <c r="L16" s="26">
        <f>MAX(I16:K16)</f>
        <v>58</v>
      </c>
      <c r="M16" s="24"/>
      <c r="N16" s="24">
        <f t="shared" si="0"/>
        <v>186.5</v>
      </c>
      <c r="O16" s="2">
        <f t="shared" si="1"/>
        <v>4</v>
      </c>
      <c r="P16" s="2"/>
      <c r="Q16" s="2"/>
      <c r="R16" s="2"/>
      <c r="S16" s="2"/>
      <c r="T16" s="2">
        <f t="shared" si="2"/>
        <v>1</v>
      </c>
      <c r="U16" s="31">
        <v>1</v>
      </c>
      <c r="V16" s="2">
        <f t="shared" si="4"/>
        <v>0</v>
      </c>
      <c r="W16" s="2">
        <f t="shared" si="5"/>
        <v>0</v>
      </c>
      <c r="X16" s="2">
        <f t="shared" si="6"/>
        <v>0</v>
      </c>
      <c r="Y16" s="2">
        <f t="shared" si="7"/>
        <v>2</v>
      </c>
      <c r="Z16" s="24">
        <f>N16-MIN(D16,G16:H16,L16:M16)</f>
        <v>169.5</v>
      </c>
      <c r="AA16" s="42" t="s">
        <v>367</v>
      </c>
    </row>
    <row r="17" spans="1:27">
      <c r="A17" s="2" t="s">
        <v>207</v>
      </c>
      <c r="B17" s="2" t="s">
        <v>55</v>
      </c>
      <c r="C17" s="2" t="s">
        <v>48</v>
      </c>
      <c r="D17" s="24">
        <v>70</v>
      </c>
      <c r="E17" s="25"/>
      <c r="F17" s="25">
        <v>19.166666666666668</v>
      </c>
      <c r="G17" s="26">
        <f t="shared" si="9"/>
        <v>19.166666666666668</v>
      </c>
      <c r="H17" s="24"/>
      <c r="I17" s="25"/>
      <c r="J17" s="25"/>
      <c r="K17" s="25"/>
      <c r="L17" s="26"/>
      <c r="M17" s="24">
        <v>77</v>
      </c>
      <c r="N17" s="24">
        <f t="shared" si="0"/>
        <v>166.16666666666669</v>
      </c>
      <c r="O17" s="2">
        <f t="shared" si="1"/>
        <v>3</v>
      </c>
      <c r="P17" s="2"/>
      <c r="Q17" s="2"/>
      <c r="R17" s="2"/>
      <c r="S17" s="2"/>
      <c r="T17" s="2">
        <f t="shared" si="2"/>
        <v>1</v>
      </c>
      <c r="U17" s="2">
        <f>IF(G17&gt;=55,1,0)</f>
        <v>0</v>
      </c>
      <c r="V17" s="2">
        <f t="shared" si="4"/>
        <v>0</v>
      </c>
      <c r="W17" s="2">
        <f t="shared" si="5"/>
        <v>0</v>
      </c>
      <c r="X17" s="2">
        <f t="shared" si="6"/>
        <v>1</v>
      </c>
      <c r="Y17" s="2">
        <f t="shared" si="7"/>
        <v>2</v>
      </c>
      <c r="Z17" s="24">
        <f>N17</f>
        <v>166.16666666666669</v>
      </c>
      <c r="AA17" s="42" t="s">
        <v>367</v>
      </c>
    </row>
    <row r="18" spans="1:27">
      <c r="A18" s="2" t="s">
        <v>123</v>
      </c>
      <c r="B18" s="2" t="s">
        <v>78</v>
      </c>
      <c r="C18" s="2" t="s">
        <v>48</v>
      </c>
      <c r="D18" s="24">
        <v>79</v>
      </c>
      <c r="E18" s="25"/>
      <c r="F18" s="25">
        <v>53.166666666666664</v>
      </c>
      <c r="G18" s="41">
        <f t="shared" si="9"/>
        <v>53.166666666666664</v>
      </c>
      <c r="H18" s="24">
        <v>34</v>
      </c>
      <c r="I18" s="25"/>
      <c r="J18" s="25"/>
      <c r="K18" s="25"/>
      <c r="L18" s="26"/>
      <c r="M18" s="24"/>
      <c r="N18" s="24">
        <f t="shared" si="0"/>
        <v>166.16666666666666</v>
      </c>
      <c r="O18" s="2">
        <f t="shared" si="1"/>
        <v>3</v>
      </c>
      <c r="P18" s="2"/>
      <c r="Q18" s="2"/>
      <c r="R18" s="31">
        <v>83</v>
      </c>
      <c r="S18" s="2"/>
      <c r="T18" s="2">
        <f t="shared" si="2"/>
        <v>1</v>
      </c>
      <c r="U18" s="31">
        <v>1</v>
      </c>
      <c r="V18" s="2">
        <f t="shared" si="4"/>
        <v>0</v>
      </c>
      <c r="W18" s="2">
        <f t="shared" si="5"/>
        <v>0</v>
      </c>
      <c r="X18" s="2">
        <f t="shared" si="6"/>
        <v>0</v>
      </c>
      <c r="Y18" s="2">
        <f t="shared" si="7"/>
        <v>2</v>
      </c>
      <c r="Z18" s="24">
        <f>N18</f>
        <v>166.16666666666666</v>
      </c>
      <c r="AA18" s="42" t="s">
        <v>367</v>
      </c>
    </row>
    <row r="19" spans="1:27">
      <c r="A19" s="2" t="s">
        <v>213</v>
      </c>
      <c r="B19" s="2" t="s">
        <v>71</v>
      </c>
      <c r="C19" s="2" t="s">
        <v>34</v>
      </c>
      <c r="D19" s="24">
        <v>55</v>
      </c>
      <c r="E19" s="25">
        <v>18</v>
      </c>
      <c r="F19" s="25">
        <v>16</v>
      </c>
      <c r="G19" s="26">
        <f t="shared" si="9"/>
        <v>18</v>
      </c>
      <c r="H19" s="24"/>
      <c r="I19" s="25">
        <v>2</v>
      </c>
      <c r="J19" s="25"/>
      <c r="K19" s="25"/>
      <c r="L19" s="26">
        <f>MAX(I19:K19)</f>
        <v>2</v>
      </c>
      <c r="M19" s="24">
        <v>76</v>
      </c>
      <c r="N19" s="24">
        <f t="shared" si="0"/>
        <v>151</v>
      </c>
      <c r="O19" s="2">
        <f t="shared" si="1"/>
        <v>4</v>
      </c>
      <c r="P19" s="2"/>
      <c r="Q19" s="2"/>
      <c r="R19" s="2"/>
      <c r="S19" s="2"/>
      <c r="T19" s="2">
        <f t="shared" si="2"/>
        <v>1</v>
      </c>
      <c r="U19" s="2">
        <f>IF(G19&gt;=55,1,0)</f>
        <v>0</v>
      </c>
      <c r="V19" s="2">
        <f t="shared" si="4"/>
        <v>0</v>
      </c>
      <c r="W19" s="2">
        <f t="shared" si="5"/>
        <v>0</v>
      </c>
      <c r="X19" s="2">
        <f t="shared" si="6"/>
        <v>1</v>
      </c>
      <c r="Y19" s="2">
        <f t="shared" si="7"/>
        <v>2</v>
      </c>
      <c r="Z19" s="24">
        <f>N19-MIN(D19,G19:H19,L19:M19)</f>
        <v>149</v>
      </c>
      <c r="AA19" s="35" t="s">
        <v>369</v>
      </c>
    </row>
    <row r="20" spans="1:27">
      <c r="A20" s="1" t="s">
        <v>135</v>
      </c>
      <c r="B20" s="1" t="s">
        <v>136</v>
      </c>
      <c r="C20" s="14" t="s">
        <v>27</v>
      </c>
      <c r="D20" s="24">
        <v>62</v>
      </c>
      <c r="E20" s="25">
        <v>41</v>
      </c>
      <c r="F20" s="25">
        <v>6</v>
      </c>
      <c r="G20" s="26">
        <f t="shared" si="9"/>
        <v>41</v>
      </c>
      <c r="H20" s="24">
        <v>43</v>
      </c>
      <c r="I20" s="25"/>
      <c r="J20" s="25"/>
      <c r="K20" s="25"/>
      <c r="L20" s="26"/>
      <c r="M20" s="24">
        <v>16</v>
      </c>
      <c r="N20" s="24">
        <f t="shared" si="0"/>
        <v>162</v>
      </c>
      <c r="O20" s="2">
        <f t="shared" si="1"/>
        <v>4</v>
      </c>
      <c r="P20" s="2"/>
      <c r="Q20" s="2"/>
      <c r="R20" s="2"/>
      <c r="S20" s="2"/>
      <c r="T20" s="2">
        <f t="shared" si="2"/>
        <v>1</v>
      </c>
      <c r="U20" s="2">
        <f>IF(G20&gt;=55,1,0)</f>
        <v>0</v>
      </c>
      <c r="V20" s="2">
        <f t="shared" si="4"/>
        <v>1</v>
      </c>
      <c r="W20" s="2">
        <f t="shared" si="5"/>
        <v>0</v>
      </c>
      <c r="X20" s="2">
        <f t="shared" si="6"/>
        <v>0</v>
      </c>
      <c r="Y20" s="2">
        <f t="shared" si="7"/>
        <v>2</v>
      </c>
      <c r="Z20" s="24">
        <f>N20-MIN(D20,G20:H20,L20:M20)</f>
        <v>146</v>
      </c>
      <c r="AA20" s="35" t="s">
        <v>369</v>
      </c>
    </row>
    <row r="21" spans="1:27">
      <c r="A21" s="2" t="s">
        <v>210</v>
      </c>
      <c r="B21" s="2" t="s">
        <v>78</v>
      </c>
      <c r="C21" s="2" t="s">
        <v>79</v>
      </c>
      <c r="D21" s="24">
        <v>55</v>
      </c>
      <c r="E21" s="25"/>
      <c r="F21" s="25">
        <v>29</v>
      </c>
      <c r="G21" s="26">
        <f t="shared" si="9"/>
        <v>29</v>
      </c>
      <c r="H21" s="24"/>
      <c r="I21" s="25">
        <v>62</v>
      </c>
      <c r="J21" s="25"/>
      <c r="K21" s="25"/>
      <c r="L21" s="26">
        <f>MAX(I21:K21)</f>
        <v>62</v>
      </c>
      <c r="M21" s="24"/>
      <c r="N21" s="24">
        <f t="shared" si="0"/>
        <v>146</v>
      </c>
      <c r="O21" s="2">
        <f t="shared" si="1"/>
        <v>3</v>
      </c>
      <c r="P21" s="2"/>
      <c r="Q21" s="2"/>
      <c r="R21" s="2"/>
      <c r="S21" s="2"/>
      <c r="T21" s="2">
        <f t="shared" si="2"/>
        <v>1</v>
      </c>
      <c r="U21" s="2">
        <f>IF(G21&gt;=55,1,0)</f>
        <v>0</v>
      </c>
      <c r="V21" s="2">
        <f t="shared" si="4"/>
        <v>0</v>
      </c>
      <c r="W21" s="2">
        <f t="shared" si="5"/>
        <v>1</v>
      </c>
      <c r="X21" s="2">
        <f t="shared" si="6"/>
        <v>0</v>
      </c>
      <c r="Y21" s="2">
        <f t="shared" si="7"/>
        <v>2</v>
      </c>
      <c r="Z21" s="24">
        <f>N21</f>
        <v>146</v>
      </c>
      <c r="AA21" s="35" t="s">
        <v>369</v>
      </c>
    </row>
    <row r="22" spans="1:27">
      <c r="A22" s="2" t="s">
        <v>124</v>
      </c>
      <c r="B22" s="2" t="s">
        <v>125</v>
      </c>
      <c r="C22" s="2" t="s">
        <v>41</v>
      </c>
      <c r="D22" s="24">
        <v>64</v>
      </c>
      <c r="E22" s="25"/>
      <c r="F22" s="25">
        <v>32.166666666666664</v>
      </c>
      <c r="G22" s="41">
        <f t="shared" si="9"/>
        <v>32.166666666666664</v>
      </c>
      <c r="H22" s="24">
        <v>26</v>
      </c>
      <c r="I22" s="25"/>
      <c r="J22" s="25"/>
      <c r="K22" s="25"/>
      <c r="L22" s="26"/>
      <c r="M22" s="24">
        <v>7</v>
      </c>
      <c r="N22" s="24">
        <f t="shared" si="0"/>
        <v>129.16666666666666</v>
      </c>
      <c r="O22" s="2">
        <f t="shared" si="1"/>
        <v>4</v>
      </c>
      <c r="P22" s="2"/>
      <c r="Q22" s="2"/>
      <c r="R22" s="2"/>
      <c r="S22" s="2"/>
      <c r="T22" s="2">
        <f t="shared" si="2"/>
        <v>1</v>
      </c>
      <c r="U22" s="31">
        <v>1</v>
      </c>
      <c r="V22" s="2">
        <f t="shared" si="4"/>
        <v>0</v>
      </c>
      <c r="W22" s="2">
        <f t="shared" si="5"/>
        <v>0</v>
      </c>
      <c r="X22" s="2">
        <f t="shared" si="6"/>
        <v>0</v>
      </c>
      <c r="Y22" s="2">
        <f t="shared" si="7"/>
        <v>2</v>
      </c>
      <c r="Z22" s="24">
        <f>N22-MIN(D22,G22:H22,L22:M22)</f>
        <v>122.16666666666666</v>
      </c>
      <c r="AA22" s="35" t="s">
        <v>369</v>
      </c>
    </row>
    <row r="23" spans="1:27">
      <c r="A23" s="1" t="s">
        <v>219</v>
      </c>
      <c r="B23" s="3"/>
      <c r="C23" s="3"/>
      <c r="D23" s="24">
        <v>46</v>
      </c>
      <c r="E23" s="25"/>
      <c r="F23" s="25">
        <v>24</v>
      </c>
      <c r="G23" s="26">
        <f t="shared" si="9"/>
        <v>24</v>
      </c>
      <c r="H23" s="24"/>
      <c r="I23" s="25"/>
      <c r="J23" s="25"/>
      <c r="K23" s="25"/>
      <c r="L23" s="26"/>
      <c r="M23" s="24">
        <v>86</v>
      </c>
      <c r="N23" s="24">
        <f t="shared" si="0"/>
        <v>156</v>
      </c>
      <c r="O23" s="2">
        <f t="shared" si="1"/>
        <v>3</v>
      </c>
      <c r="P23" s="2"/>
      <c r="Q23" s="2"/>
      <c r="R23" s="2"/>
      <c r="S23" s="2"/>
      <c r="T23" s="2">
        <f t="shared" si="2"/>
        <v>0</v>
      </c>
      <c r="U23" s="2">
        <f t="shared" ref="U23:U39" si="11">IF(G23&gt;=55,1,0)</f>
        <v>0</v>
      </c>
      <c r="V23" s="2">
        <f t="shared" si="4"/>
        <v>0</v>
      </c>
      <c r="W23" s="2">
        <f t="shared" si="5"/>
        <v>0</v>
      </c>
      <c r="X23" s="2">
        <f t="shared" si="6"/>
        <v>1</v>
      </c>
      <c r="Y23" s="2">
        <f t="shared" si="7"/>
        <v>1</v>
      </c>
      <c r="Z23" s="24">
        <f>N23</f>
        <v>156</v>
      </c>
    </row>
    <row r="24" spans="1:27">
      <c r="A24" s="2" t="s">
        <v>215</v>
      </c>
      <c r="B24" s="2" t="s">
        <v>216</v>
      </c>
      <c r="C24" s="2" t="s">
        <v>217</v>
      </c>
      <c r="D24" s="24">
        <v>75</v>
      </c>
      <c r="E24" s="25">
        <v>41</v>
      </c>
      <c r="F24" s="25"/>
      <c r="G24" s="26">
        <f t="shared" si="9"/>
        <v>41</v>
      </c>
      <c r="H24" s="24"/>
      <c r="I24" s="25"/>
      <c r="J24" s="25"/>
      <c r="K24" s="25"/>
      <c r="L24" s="26"/>
      <c r="M24" s="24">
        <v>29</v>
      </c>
      <c r="N24" s="24">
        <f t="shared" si="0"/>
        <v>145</v>
      </c>
      <c r="O24" s="2">
        <f t="shared" si="1"/>
        <v>3</v>
      </c>
      <c r="P24" s="2"/>
      <c r="Q24" s="2"/>
      <c r="R24" s="2"/>
      <c r="S24" s="2"/>
      <c r="T24" s="2">
        <f t="shared" si="2"/>
        <v>1</v>
      </c>
      <c r="U24" s="2">
        <f t="shared" si="11"/>
        <v>0</v>
      </c>
      <c r="V24" s="2">
        <f t="shared" si="4"/>
        <v>0</v>
      </c>
      <c r="W24" s="2">
        <f t="shared" si="5"/>
        <v>0</v>
      </c>
      <c r="X24" s="2">
        <f t="shared" si="6"/>
        <v>0</v>
      </c>
      <c r="Y24" s="2">
        <f t="shared" si="7"/>
        <v>1</v>
      </c>
      <c r="Z24" s="24">
        <f>N24</f>
        <v>145</v>
      </c>
    </row>
    <row r="25" spans="1:27">
      <c r="A25" s="2" t="s">
        <v>118</v>
      </c>
      <c r="B25" s="2" t="s">
        <v>24</v>
      </c>
      <c r="C25" s="2" t="s">
        <v>48</v>
      </c>
      <c r="D25" s="24">
        <v>42</v>
      </c>
      <c r="E25" s="25">
        <v>33</v>
      </c>
      <c r="F25" s="25">
        <v>29.5</v>
      </c>
      <c r="G25" s="26">
        <f t="shared" si="9"/>
        <v>33</v>
      </c>
      <c r="H25" s="24">
        <v>14</v>
      </c>
      <c r="I25" s="25"/>
      <c r="J25" s="25"/>
      <c r="K25" s="25">
        <v>3</v>
      </c>
      <c r="L25" s="26">
        <f>MAX(I25:K25)</f>
        <v>3</v>
      </c>
      <c r="M25" s="24">
        <v>62</v>
      </c>
      <c r="N25" s="24">
        <f t="shared" si="0"/>
        <v>154</v>
      </c>
      <c r="O25" s="2">
        <f t="shared" si="1"/>
        <v>5</v>
      </c>
      <c r="P25" s="2"/>
      <c r="Q25" s="2">
        <v>1</v>
      </c>
      <c r="R25" s="31">
        <v>51</v>
      </c>
      <c r="S25" s="2"/>
      <c r="T25" s="2">
        <f t="shared" si="2"/>
        <v>0</v>
      </c>
      <c r="U25" s="2">
        <f t="shared" si="11"/>
        <v>0</v>
      </c>
      <c r="V25" s="2">
        <f t="shared" si="4"/>
        <v>0</v>
      </c>
      <c r="W25" s="2">
        <f t="shared" si="5"/>
        <v>0</v>
      </c>
      <c r="X25" s="2">
        <f t="shared" si="6"/>
        <v>1</v>
      </c>
      <c r="Y25" s="2">
        <f t="shared" si="7"/>
        <v>1</v>
      </c>
      <c r="Z25" s="24">
        <f>N25-MIN(D25,G25:H25,L25:M25)</f>
        <v>151</v>
      </c>
    </row>
    <row r="26" spans="1:27">
      <c r="A26" s="1" t="s">
        <v>197</v>
      </c>
      <c r="B26" s="3"/>
      <c r="C26" s="3"/>
      <c r="D26" s="24">
        <v>96</v>
      </c>
      <c r="E26" s="25"/>
      <c r="F26" s="25"/>
      <c r="G26" s="26"/>
      <c r="H26" s="24"/>
      <c r="I26" s="25"/>
      <c r="J26" s="25"/>
      <c r="K26" s="25"/>
      <c r="L26" s="26"/>
      <c r="M26" s="24"/>
      <c r="N26" s="24">
        <f t="shared" si="0"/>
        <v>96</v>
      </c>
      <c r="O26" s="2">
        <f t="shared" si="1"/>
        <v>1</v>
      </c>
      <c r="P26" s="2"/>
      <c r="Q26" s="2"/>
      <c r="R26" s="2"/>
      <c r="S26" s="2"/>
      <c r="T26" s="2">
        <f t="shared" si="2"/>
        <v>1</v>
      </c>
      <c r="U26" s="2">
        <f t="shared" si="11"/>
        <v>0</v>
      </c>
      <c r="V26" s="2">
        <f t="shared" si="4"/>
        <v>0</v>
      </c>
      <c r="W26" s="2">
        <f t="shared" si="5"/>
        <v>0</v>
      </c>
      <c r="X26" s="2">
        <f t="shared" si="6"/>
        <v>0</v>
      </c>
      <c r="Y26" s="2">
        <f t="shared" si="7"/>
        <v>1</v>
      </c>
      <c r="Z26" s="24">
        <f t="shared" ref="Z26:Z39" si="12">N26</f>
        <v>96</v>
      </c>
    </row>
    <row r="27" spans="1:27">
      <c r="A27" s="5" t="s">
        <v>337</v>
      </c>
      <c r="B27" s="5"/>
      <c r="C27" s="5"/>
      <c r="D27" s="24">
        <v>85</v>
      </c>
      <c r="E27" s="25"/>
      <c r="F27" s="25"/>
      <c r="G27" s="26"/>
      <c r="H27" s="24"/>
      <c r="I27" s="25"/>
      <c r="J27" s="25"/>
      <c r="K27" s="25"/>
      <c r="L27" s="26"/>
      <c r="M27" s="24"/>
      <c r="N27" s="24">
        <f t="shared" si="0"/>
        <v>85</v>
      </c>
      <c r="O27" s="2">
        <f t="shared" si="1"/>
        <v>1</v>
      </c>
      <c r="P27" s="2"/>
      <c r="Q27" s="2"/>
      <c r="R27" s="2"/>
      <c r="S27" s="2"/>
      <c r="T27" s="2">
        <f t="shared" si="2"/>
        <v>1</v>
      </c>
      <c r="U27" s="2">
        <f t="shared" si="11"/>
        <v>0</v>
      </c>
      <c r="V27" s="2">
        <f t="shared" si="4"/>
        <v>0</v>
      </c>
      <c r="W27" s="2">
        <f t="shared" si="5"/>
        <v>0</v>
      </c>
      <c r="X27" s="2">
        <f t="shared" si="6"/>
        <v>0</v>
      </c>
      <c r="Y27" s="2">
        <f t="shared" si="7"/>
        <v>1</v>
      </c>
      <c r="Z27" s="24">
        <f t="shared" si="12"/>
        <v>85</v>
      </c>
    </row>
    <row r="28" spans="1:27">
      <c r="A28" s="2" t="s">
        <v>218</v>
      </c>
      <c r="B28" s="2" t="s">
        <v>38</v>
      </c>
      <c r="C28" s="2" t="s">
        <v>0</v>
      </c>
      <c r="D28" s="24">
        <v>53</v>
      </c>
      <c r="E28" s="25">
        <v>13</v>
      </c>
      <c r="F28" s="25">
        <v>10</v>
      </c>
      <c r="G28" s="26">
        <f>MAX(E28:F28)</f>
        <v>13</v>
      </c>
      <c r="H28" s="24">
        <v>14</v>
      </c>
      <c r="I28" s="25"/>
      <c r="J28" s="25"/>
      <c r="K28" s="25"/>
      <c r="L28" s="26"/>
      <c r="M28" s="24"/>
      <c r="N28" s="24">
        <f t="shared" si="0"/>
        <v>80</v>
      </c>
      <c r="O28" s="2">
        <f t="shared" si="1"/>
        <v>3</v>
      </c>
      <c r="P28" s="2"/>
      <c r="Q28" s="2"/>
      <c r="R28" s="2"/>
      <c r="S28" s="2"/>
      <c r="T28" s="2">
        <f t="shared" si="2"/>
        <v>1</v>
      </c>
      <c r="U28" s="2">
        <f t="shared" si="11"/>
        <v>0</v>
      </c>
      <c r="V28" s="2">
        <f t="shared" si="4"/>
        <v>0</v>
      </c>
      <c r="W28" s="2">
        <f t="shared" si="5"/>
        <v>0</v>
      </c>
      <c r="X28" s="2">
        <f t="shared" si="6"/>
        <v>0</v>
      </c>
      <c r="Y28" s="2">
        <f t="shared" si="7"/>
        <v>1</v>
      </c>
      <c r="Z28" s="24">
        <f t="shared" si="12"/>
        <v>80</v>
      </c>
    </row>
    <row r="29" spans="1:27">
      <c r="A29" s="2" t="s">
        <v>209</v>
      </c>
      <c r="B29" s="2" t="s">
        <v>7</v>
      </c>
      <c r="C29" s="2" t="s">
        <v>8</v>
      </c>
      <c r="D29" s="24">
        <v>68</v>
      </c>
      <c r="E29" s="25">
        <v>3</v>
      </c>
      <c r="F29" s="25">
        <v>5</v>
      </c>
      <c r="G29" s="26">
        <f>MAX(E29:F29)</f>
        <v>5</v>
      </c>
      <c r="H29" s="24">
        <v>6</v>
      </c>
      <c r="I29" s="25"/>
      <c r="J29" s="25"/>
      <c r="K29" s="25"/>
      <c r="L29" s="26"/>
      <c r="M29" s="24"/>
      <c r="N29" s="24">
        <f t="shared" si="0"/>
        <v>79</v>
      </c>
      <c r="O29" s="2">
        <f t="shared" si="1"/>
        <v>3</v>
      </c>
      <c r="P29" s="2"/>
      <c r="Q29" s="2"/>
      <c r="R29" s="2"/>
      <c r="S29" s="2"/>
      <c r="T29" s="2">
        <f t="shared" si="2"/>
        <v>1</v>
      </c>
      <c r="U29" s="2">
        <f t="shared" si="11"/>
        <v>0</v>
      </c>
      <c r="V29" s="2">
        <f t="shared" si="4"/>
        <v>0</v>
      </c>
      <c r="W29" s="2">
        <f t="shared" si="5"/>
        <v>0</v>
      </c>
      <c r="X29" s="2">
        <f t="shared" si="6"/>
        <v>0</v>
      </c>
      <c r="Y29" s="2">
        <f t="shared" si="7"/>
        <v>1</v>
      </c>
      <c r="Z29" s="24">
        <f t="shared" si="12"/>
        <v>79</v>
      </c>
    </row>
    <row r="30" spans="1:27" s="8" customFormat="1">
      <c r="A30" s="1" t="s">
        <v>222</v>
      </c>
      <c r="B30" s="3"/>
      <c r="C30" s="3"/>
      <c r="D30" s="24">
        <v>53</v>
      </c>
      <c r="E30" s="25"/>
      <c r="F30" s="25"/>
      <c r="G30" s="26"/>
      <c r="H30" s="24"/>
      <c r="I30" s="25"/>
      <c r="J30" s="25"/>
      <c r="K30" s="25"/>
      <c r="L30" s="26"/>
      <c r="M30" s="24"/>
      <c r="N30" s="24">
        <f t="shared" si="0"/>
        <v>53</v>
      </c>
      <c r="O30" s="2">
        <f t="shared" si="1"/>
        <v>1</v>
      </c>
      <c r="P30" s="2"/>
      <c r="Q30" s="2"/>
      <c r="R30" s="2"/>
      <c r="S30" s="2"/>
      <c r="T30" s="2">
        <f t="shared" si="2"/>
        <v>1</v>
      </c>
      <c r="U30" s="2">
        <f t="shared" si="11"/>
        <v>0</v>
      </c>
      <c r="V30" s="2">
        <f t="shared" si="4"/>
        <v>0</v>
      </c>
      <c r="W30" s="2">
        <f t="shared" si="5"/>
        <v>0</v>
      </c>
      <c r="X30" s="2">
        <f t="shared" si="6"/>
        <v>0</v>
      </c>
      <c r="Y30" s="2">
        <f t="shared" si="7"/>
        <v>1</v>
      </c>
      <c r="Z30" s="24">
        <f t="shared" si="12"/>
        <v>53</v>
      </c>
    </row>
    <row r="31" spans="1:27" s="8" customFormat="1">
      <c r="A31" s="2" t="s">
        <v>353</v>
      </c>
      <c r="B31" s="11"/>
      <c r="C31" s="2"/>
      <c r="D31" s="24">
        <v>28</v>
      </c>
      <c r="E31" s="25"/>
      <c r="F31" s="25"/>
      <c r="G31" s="26"/>
      <c r="H31" s="24"/>
      <c r="I31" s="25">
        <v>58</v>
      </c>
      <c r="J31" s="25"/>
      <c r="K31" s="25"/>
      <c r="L31" s="26">
        <f>MAX(I31:K31)</f>
        <v>58</v>
      </c>
      <c r="M31" s="24"/>
      <c r="N31" s="24">
        <f t="shared" si="0"/>
        <v>86</v>
      </c>
      <c r="O31" s="2">
        <f t="shared" si="1"/>
        <v>2</v>
      </c>
      <c r="P31" s="2"/>
      <c r="Q31" s="2"/>
      <c r="R31" s="2"/>
      <c r="S31" s="2"/>
      <c r="T31" s="2">
        <f t="shared" si="2"/>
        <v>0</v>
      </c>
      <c r="U31" s="2">
        <f t="shared" si="11"/>
        <v>0</v>
      </c>
      <c r="V31" s="2">
        <f t="shared" si="4"/>
        <v>0</v>
      </c>
      <c r="W31" s="2">
        <f t="shared" si="5"/>
        <v>0</v>
      </c>
      <c r="X31" s="2">
        <f t="shared" si="6"/>
        <v>0</v>
      </c>
      <c r="Y31" s="2">
        <f t="shared" si="7"/>
        <v>0</v>
      </c>
      <c r="Z31" s="24">
        <f t="shared" si="12"/>
        <v>86</v>
      </c>
    </row>
    <row r="32" spans="1:27" s="8" customFormat="1">
      <c r="A32" s="2" t="s">
        <v>81</v>
      </c>
      <c r="B32" s="2" t="s">
        <v>64</v>
      </c>
      <c r="C32" s="2" t="s">
        <v>36</v>
      </c>
      <c r="D32" s="24">
        <v>36</v>
      </c>
      <c r="E32" s="25"/>
      <c r="F32" s="25"/>
      <c r="G32" s="26"/>
      <c r="H32" s="24">
        <v>6</v>
      </c>
      <c r="I32" s="25">
        <v>35</v>
      </c>
      <c r="J32" s="25"/>
      <c r="K32" s="25"/>
      <c r="L32" s="26">
        <f>MAX(I32:K32)</f>
        <v>35</v>
      </c>
      <c r="M32" s="24"/>
      <c r="N32" s="24">
        <f t="shared" si="0"/>
        <v>77</v>
      </c>
      <c r="O32" s="2">
        <f t="shared" si="1"/>
        <v>3</v>
      </c>
      <c r="P32" s="2"/>
      <c r="Q32" s="2"/>
      <c r="R32" s="2"/>
      <c r="S32" s="2"/>
      <c r="T32" s="2">
        <f t="shared" si="2"/>
        <v>0</v>
      </c>
      <c r="U32" s="2">
        <f t="shared" si="11"/>
        <v>0</v>
      </c>
      <c r="V32" s="2">
        <f t="shared" si="4"/>
        <v>0</v>
      </c>
      <c r="W32" s="2">
        <f t="shared" si="5"/>
        <v>0</v>
      </c>
      <c r="X32" s="2">
        <f t="shared" si="6"/>
        <v>0</v>
      </c>
      <c r="Y32" s="2">
        <f t="shared" si="7"/>
        <v>0</v>
      </c>
      <c r="Z32" s="24">
        <f t="shared" si="12"/>
        <v>77</v>
      </c>
    </row>
    <row r="33" spans="1:26" s="8" customFormat="1">
      <c r="A33" s="2" t="s">
        <v>201</v>
      </c>
      <c r="B33" s="2" t="s">
        <v>32</v>
      </c>
      <c r="C33" s="2" t="s">
        <v>25</v>
      </c>
      <c r="D33" s="24">
        <v>26</v>
      </c>
      <c r="E33" s="25">
        <v>29</v>
      </c>
      <c r="F33" s="25"/>
      <c r="G33" s="26">
        <f>MAX(E33:F33)</f>
        <v>29</v>
      </c>
      <c r="H33" s="24">
        <v>21</v>
      </c>
      <c r="I33" s="25"/>
      <c r="J33" s="25"/>
      <c r="K33" s="25"/>
      <c r="L33" s="26"/>
      <c r="M33" s="24"/>
      <c r="N33" s="24">
        <f t="shared" si="0"/>
        <v>76</v>
      </c>
      <c r="O33" s="2">
        <f t="shared" si="1"/>
        <v>3</v>
      </c>
      <c r="P33" s="2"/>
      <c r="Q33" s="2"/>
      <c r="R33" s="2"/>
      <c r="S33" s="2"/>
      <c r="T33" s="2">
        <f t="shared" si="2"/>
        <v>0</v>
      </c>
      <c r="U33" s="2">
        <f t="shared" si="11"/>
        <v>0</v>
      </c>
      <c r="V33" s="2">
        <f t="shared" si="4"/>
        <v>0</v>
      </c>
      <c r="W33" s="2">
        <f t="shared" si="5"/>
        <v>0</v>
      </c>
      <c r="X33" s="2">
        <f t="shared" si="6"/>
        <v>0</v>
      </c>
      <c r="Y33" s="2">
        <f t="shared" si="7"/>
        <v>0</v>
      </c>
      <c r="Z33" s="24">
        <f t="shared" si="12"/>
        <v>76</v>
      </c>
    </row>
    <row r="34" spans="1:26">
      <c r="A34" s="2" t="s">
        <v>214</v>
      </c>
      <c r="B34" s="2" t="s">
        <v>39</v>
      </c>
      <c r="C34" s="2" t="s">
        <v>18</v>
      </c>
      <c r="D34" s="24">
        <v>32</v>
      </c>
      <c r="E34" s="25"/>
      <c r="F34" s="25">
        <v>16</v>
      </c>
      <c r="G34" s="26">
        <f>MAX(E34:F34)</f>
        <v>16</v>
      </c>
      <c r="H34" s="24"/>
      <c r="I34" s="25"/>
      <c r="J34" s="25"/>
      <c r="K34" s="25"/>
      <c r="L34" s="26"/>
      <c r="M34" s="24">
        <v>26</v>
      </c>
      <c r="N34" s="24">
        <f t="shared" si="0"/>
        <v>74</v>
      </c>
      <c r="O34" s="2">
        <f t="shared" si="1"/>
        <v>3</v>
      </c>
      <c r="P34" s="2"/>
      <c r="Q34" s="2"/>
      <c r="R34" s="2"/>
      <c r="S34" s="2"/>
      <c r="T34" s="2">
        <f t="shared" si="2"/>
        <v>0</v>
      </c>
      <c r="U34" s="2">
        <f t="shared" si="11"/>
        <v>0</v>
      </c>
      <c r="V34" s="2">
        <f t="shared" si="4"/>
        <v>0</v>
      </c>
      <c r="W34" s="2">
        <f t="shared" si="5"/>
        <v>0</v>
      </c>
      <c r="X34" s="2">
        <f t="shared" si="6"/>
        <v>0</v>
      </c>
      <c r="Y34" s="2">
        <f t="shared" si="7"/>
        <v>0</v>
      </c>
      <c r="Z34" s="24">
        <f t="shared" si="12"/>
        <v>74</v>
      </c>
    </row>
    <row r="35" spans="1:26">
      <c r="A35" s="2" t="s">
        <v>220</v>
      </c>
      <c r="B35" s="3"/>
      <c r="C35" s="3"/>
      <c r="D35" s="24">
        <v>42</v>
      </c>
      <c r="E35" s="25"/>
      <c r="F35" s="25">
        <v>20</v>
      </c>
      <c r="G35" s="26">
        <f>MAX(E35:F35)</f>
        <v>20</v>
      </c>
      <c r="H35" s="24"/>
      <c r="I35" s="25"/>
      <c r="J35" s="25"/>
      <c r="K35" s="25"/>
      <c r="L35" s="26"/>
      <c r="M35" s="24"/>
      <c r="N35" s="24">
        <f t="shared" si="0"/>
        <v>62</v>
      </c>
      <c r="O35" s="2">
        <f t="shared" si="1"/>
        <v>2</v>
      </c>
      <c r="P35" s="2"/>
      <c r="Q35" s="2"/>
      <c r="R35" s="2"/>
      <c r="S35" s="2"/>
      <c r="T35" s="2">
        <f t="shared" si="2"/>
        <v>0</v>
      </c>
      <c r="U35" s="2">
        <f t="shared" si="11"/>
        <v>0</v>
      </c>
      <c r="V35" s="2">
        <f t="shared" si="4"/>
        <v>0</v>
      </c>
      <c r="W35" s="2">
        <f t="shared" si="5"/>
        <v>0</v>
      </c>
      <c r="X35" s="2">
        <f t="shared" si="6"/>
        <v>0</v>
      </c>
      <c r="Y35" s="2">
        <f t="shared" si="7"/>
        <v>0</v>
      </c>
      <c r="Z35" s="24">
        <f t="shared" si="12"/>
        <v>62</v>
      </c>
    </row>
    <row r="36" spans="1:26">
      <c r="A36" s="1" t="s">
        <v>223</v>
      </c>
      <c r="B36" s="3"/>
      <c r="C36" s="3"/>
      <c r="D36" s="24">
        <v>46</v>
      </c>
      <c r="E36" s="25"/>
      <c r="F36" s="25"/>
      <c r="G36" s="26"/>
      <c r="H36" s="24"/>
      <c r="I36" s="25"/>
      <c r="J36" s="25"/>
      <c r="K36" s="25"/>
      <c r="L36" s="26"/>
      <c r="M36" s="24"/>
      <c r="N36" s="24">
        <f t="shared" si="0"/>
        <v>46</v>
      </c>
      <c r="O36" s="2">
        <f t="shared" si="1"/>
        <v>1</v>
      </c>
      <c r="P36" s="2"/>
      <c r="Q36" s="2"/>
      <c r="R36" s="2"/>
      <c r="S36" s="2"/>
      <c r="T36" s="2">
        <f t="shared" si="2"/>
        <v>0</v>
      </c>
      <c r="U36" s="2">
        <f t="shared" si="11"/>
        <v>0</v>
      </c>
      <c r="V36" s="2">
        <f t="shared" si="4"/>
        <v>0</v>
      </c>
      <c r="W36" s="2">
        <f t="shared" si="5"/>
        <v>0</v>
      </c>
      <c r="X36" s="2">
        <f t="shared" si="6"/>
        <v>0</v>
      </c>
      <c r="Y36" s="2">
        <f t="shared" si="7"/>
        <v>0</v>
      </c>
      <c r="Z36" s="24">
        <f t="shared" si="12"/>
        <v>46</v>
      </c>
    </row>
    <row r="37" spans="1:26">
      <c r="A37" s="1" t="s">
        <v>221</v>
      </c>
      <c r="B37" s="3"/>
      <c r="C37" s="3"/>
      <c r="D37" s="24"/>
      <c r="E37" s="25">
        <v>33</v>
      </c>
      <c r="F37" s="25"/>
      <c r="G37" s="26">
        <f>MAX(E37:F37)</f>
        <v>33</v>
      </c>
      <c r="H37" s="24"/>
      <c r="I37" s="25"/>
      <c r="J37" s="25"/>
      <c r="K37" s="25"/>
      <c r="L37" s="26"/>
      <c r="M37" s="24"/>
      <c r="N37" s="24">
        <f t="shared" si="0"/>
        <v>33</v>
      </c>
      <c r="O37" s="2">
        <f t="shared" si="1"/>
        <v>1</v>
      </c>
      <c r="P37" s="2"/>
      <c r="Q37" s="2"/>
      <c r="R37" s="2"/>
      <c r="S37" s="2"/>
      <c r="T37" s="2">
        <f t="shared" si="2"/>
        <v>0</v>
      </c>
      <c r="U37" s="2">
        <f t="shared" si="11"/>
        <v>0</v>
      </c>
      <c r="V37" s="2">
        <f t="shared" si="4"/>
        <v>0</v>
      </c>
      <c r="W37" s="2">
        <f t="shared" si="5"/>
        <v>0</v>
      </c>
      <c r="X37" s="2">
        <f t="shared" si="6"/>
        <v>0</v>
      </c>
      <c r="Y37" s="2">
        <f t="shared" si="7"/>
        <v>0</v>
      </c>
      <c r="Z37" s="24">
        <f t="shared" si="12"/>
        <v>33</v>
      </c>
    </row>
    <row r="38" spans="1:26">
      <c r="A38" s="1" t="s">
        <v>224</v>
      </c>
      <c r="B38" s="3"/>
      <c r="C38" s="3"/>
      <c r="D38" s="24">
        <v>10</v>
      </c>
      <c r="E38" s="25"/>
      <c r="F38" s="25">
        <v>5</v>
      </c>
      <c r="G38" s="26">
        <f>MAX(E38:F38)</f>
        <v>5</v>
      </c>
      <c r="H38" s="24"/>
      <c r="I38" s="25"/>
      <c r="J38" s="25"/>
      <c r="K38" s="25"/>
      <c r="L38" s="26"/>
      <c r="M38" s="24"/>
      <c r="N38" s="24">
        <f t="shared" si="0"/>
        <v>15</v>
      </c>
      <c r="O38" s="2">
        <f t="shared" si="1"/>
        <v>2</v>
      </c>
      <c r="P38" s="2"/>
      <c r="Q38" s="2"/>
      <c r="R38" s="2"/>
      <c r="S38" s="2"/>
      <c r="T38" s="2">
        <f t="shared" si="2"/>
        <v>0</v>
      </c>
      <c r="U38" s="2">
        <f t="shared" si="11"/>
        <v>0</v>
      </c>
      <c r="V38" s="2">
        <f t="shared" si="4"/>
        <v>0</v>
      </c>
      <c r="W38" s="2">
        <f t="shared" si="5"/>
        <v>0</v>
      </c>
      <c r="X38" s="2">
        <f t="shared" si="6"/>
        <v>0</v>
      </c>
      <c r="Y38" s="2">
        <f t="shared" si="7"/>
        <v>0</v>
      </c>
      <c r="Z38" s="24">
        <f t="shared" si="12"/>
        <v>15</v>
      </c>
    </row>
    <row r="39" spans="1:26">
      <c r="A39" s="39" t="s">
        <v>354</v>
      </c>
      <c r="B39" s="16"/>
      <c r="C39" s="2"/>
      <c r="D39" s="24"/>
      <c r="E39" s="25"/>
      <c r="F39" s="25"/>
      <c r="G39" s="26"/>
      <c r="H39" s="24"/>
      <c r="I39" s="25"/>
      <c r="J39" s="25"/>
      <c r="K39" s="25"/>
      <c r="L39" s="26"/>
      <c r="M39" s="24"/>
      <c r="N39" s="24">
        <f t="shared" si="0"/>
        <v>0</v>
      </c>
      <c r="O39" s="2">
        <f t="shared" si="1"/>
        <v>0</v>
      </c>
      <c r="P39" s="2"/>
      <c r="Q39" s="2"/>
      <c r="R39" s="2"/>
      <c r="S39" s="2"/>
      <c r="T39" s="2">
        <f t="shared" si="2"/>
        <v>0</v>
      </c>
      <c r="U39" s="2">
        <f t="shared" si="11"/>
        <v>0</v>
      </c>
      <c r="V39" s="2">
        <f t="shared" si="4"/>
        <v>0</v>
      </c>
      <c r="W39" s="2">
        <f t="shared" si="5"/>
        <v>0</v>
      </c>
      <c r="X39" s="2">
        <f t="shared" si="6"/>
        <v>0</v>
      </c>
      <c r="Y39" s="2">
        <f t="shared" si="7"/>
        <v>0</v>
      </c>
      <c r="Z39" s="24">
        <f t="shared" si="12"/>
        <v>0</v>
      </c>
    </row>
    <row r="40" spans="1:26">
      <c r="M40" s="8"/>
    </row>
    <row r="41" spans="1:26">
      <c r="M41" s="8"/>
      <c r="Q41" s="8" t="s">
        <v>357</v>
      </c>
      <c r="R41" s="8" t="s">
        <v>357</v>
      </c>
      <c r="T41" s="8" t="s">
        <v>341</v>
      </c>
      <c r="U41" s="8" t="s">
        <v>360</v>
      </c>
      <c r="V41" s="8" t="s">
        <v>362</v>
      </c>
      <c r="W41" s="8" t="s">
        <v>358</v>
      </c>
      <c r="X41" s="8" t="s">
        <v>341</v>
      </c>
    </row>
    <row r="42" spans="1:26">
      <c r="M42" s="8"/>
      <c r="U42" s="8" t="s">
        <v>361</v>
      </c>
    </row>
  </sheetData>
  <sortState ref="A2:AD39">
    <sortCondition descending="1" ref="Y2:Y39"/>
    <sortCondition descending="1" ref="Z2:Z39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workbookViewId="0">
      <pane ySplit="1" topLeftCell="A17" activePane="bottomLeft" state="frozen"/>
      <selection pane="bottomLeft" activeCell="AB27" sqref="AB27:AB35"/>
    </sheetView>
  </sheetViews>
  <sheetFormatPr defaultColWidth="8.88671875" defaultRowHeight="14.4"/>
  <cols>
    <col min="1" max="1" width="13.33203125" style="8" customWidth="1"/>
    <col min="2" max="2" width="11.109375" style="8" customWidth="1"/>
    <col min="3" max="3" width="8.88671875" style="8" customWidth="1"/>
    <col min="4" max="9" width="5.33203125" style="8" customWidth="1"/>
    <col min="10" max="12" width="4.44140625" style="8" customWidth="1"/>
    <col min="13" max="14" width="4.88671875" style="8" customWidth="1"/>
    <col min="15" max="15" width="7" style="8" customWidth="1"/>
    <col min="16" max="16" width="5.109375" style="8" customWidth="1"/>
    <col min="17" max="17" width="2.5546875" style="8" customWidth="1"/>
    <col min="18" max="19" width="5" style="8" customWidth="1"/>
    <col min="20" max="20" width="6.88671875" style="8" customWidth="1"/>
    <col min="21" max="25" width="5" style="8" customWidth="1"/>
    <col min="26" max="26" width="8" style="8" customWidth="1"/>
    <col min="27" max="27" width="8.88671875" style="8"/>
    <col min="28" max="28" width="34.88671875" style="8" customWidth="1"/>
    <col min="29" max="16384" width="8.88671875" style="8"/>
  </cols>
  <sheetData>
    <row r="1" spans="1:28" ht="43.2">
      <c r="A1" s="6" t="s">
        <v>1</v>
      </c>
      <c r="B1" s="6" t="s">
        <v>2</v>
      </c>
      <c r="C1" s="6" t="s">
        <v>3</v>
      </c>
      <c r="D1" s="17" t="s">
        <v>310</v>
      </c>
      <c r="E1" s="20" t="s">
        <v>332</v>
      </c>
      <c r="F1" s="20" t="s">
        <v>333</v>
      </c>
      <c r="G1" s="20" t="s">
        <v>334</v>
      </c>
      <c r="H1" s="18" t="s">
        <v>335</v>
      </c>
      <c r="I1" s="19" t="s">
        <v>312</v>
      </c>
      <c r="J1" s="20" t="s">
        <v>313</v>
      </c>
      <c r="K1" s="20" t="s">
        <v>314</v>
      </c>
      <c r="L1" s="20" t="s">
        <v>315</v>
      </c>
      <c r="M1" s="18" t="s">
        <v>316</v>
      </c>
      <c r="N1" s="19" t="s">
        <v>317</v>
      </c>
      <c r="O1" s="21" t="s">
        <v>318</v>
      </c>
      <c r="P1" s="22" t="s">
        <v>319</v>
      </c>
      <c r="Q1" s="22"/>
      <c r="R1" s="22" t="s">
        <v>320</v>
      </c>
      <c r="S1" s="22" t="s">
        <v>321</v>
      </c>
      <c r="T1" s="23" t="s">
        <v>345</v>
      </c>
      <c r="U1" s="23" t="s">
        <v>322</v>
      </c>
      <c r="V1" s="23" t="s">
        <v>323</v>
      </c>
      <c r="W1" s="23" t="s">
        <v>324</v>
      </c>
      <c r="X1" s="23" t="s">
        <v>325</v>
      </c>
      <c r="Y1" s="23" t="s">
        <v>326</v>
      </c>
      <c r="Z1" s="21" t="s">
        <v>327</v>
      </c>
      <c r="AA1" s="23" t="s">
        <v>328</v>
      </c>
    </row>
    <row r="2" spans="1:28">
      <c r="A2" s="2" t="s">
        <v>40</v>
      </c>
      <c r="B2" s="2" t="s">
        <v>56</v>
      </c>
      <c r="C2" s="2" t="s">
        <v>23</v>
      </c>
      <c r="D2" s="24">
        <v>81</v>
      </c>
      <c r="E2" s="25"/>
      <c r="F2" s="25"/>
      <c r="G2" s="25">
        <v>58</v>
      </c>
      <c r="H2" s="26">
        <f>MAX(E2:G2)</f>
        <v>58</v>
      </c>
      <c r="I2" s="24">
        <v>75</v>
      </c>
      <c r="J2" s="25"/>
      <c r="K2" s="25">
        <v>93</v>
      </c>
      <c r="L2" s="25"/>
      <c r="M2" s="26">
        <f>MAX(J2:L2)</f>
        <v>93</v>
      </c>
      <c r="N2" s="24"/>
      <c r="O2" s="24">
        <f t="shared" ref="O2:O45" si="0">SUM(D2,H2:I2,M2:N2)</f>
        <v>307</v>
      </c>
      <c r="P2" s="2">
        <f t="shared" ref="P2:P45" si="1">COUNT(D2,H2:I2,M2:N2)</f>
        <v>4</v>
      </c>
      <c r="Q2" s="2"/>
      <c r="R2" s="2"/>
      <c r="S2" s="2"/>
      <c r="T2" s="2"/>
      <c r="U2" s="2">
        <f t="shared" ref="U2:U45" si="2">IF(D2&gt;=50,1,0)</f>
        <v>1</v>
      </c>
      <c r="V2" s="2">
        <f t="shared" ref="V2:V45" si="3">IF(H2&gt;=45,1,0)</f>
        <v>1</v>
      </c>
      <c r="W2" s="2">
        <f t="shared" ref="W2:W45" si="4">IF(I2&gt;40,1,0)</f>
        <v>1</v>
      </c>
      <c r="X2" s="2">
        <f t="shared" ref="X2:X45" si="5">IF(M2&gt;=60,1,0)</f>
        <v>1</v>
      </c>
      <c r="Y2" s="2">
        <f t="shared" ref="Y2:Y45" si="6">IF(N2&gt;=50,1,0)</f>
        <v>0</v>
      </c>
      <c r="Z2" s="2">
        <f t="shared" ref="Z2:Z45" si="7">SUM(U2:Y2)</f>
        <v>4</v>
      </c>
      <c r="AA2" s="26">
        <f>O2-MIN(D2,H2:I2,M2:N2)</f>
        <v>249</v>
      </c>
      <c r="AB2" s="34" t="s">
        <v>366</v>
      </c>
    </row>
    <row r="3" spans="1:28">
      <c r="A3" s="2" t="s">
        <v>242</v>
      </c>
      <c r="B3" s="2" t="s">
        <v>28</v>
      </c>
      <c r="C3" s="2" t="s">
        <v>18</v>
      </c>
      <c r="D3" s="24">
        <v>71</v>
      </c>
      <c r="E3" s="25"/>
      <c r="F3" s="25"/>
      <c r="G3" s="25">
        <v>45.094701925059063</v>
      </c>
      <c r="H3" s="26">
        <f>MAX(E3:G3)</f>
        <v>45.094701925059063</v>
      </c>
      <c r="I3" s="24">
        <v>72</v>
      </c>
      <c r="J3" s="25">
        <v>84</v>
      </c>
      <c r="K3" s="25"/>
      <c r="L3" s="25"/>
      <c r="M3" s="26">
        <f>MAX(J3:L3)</f>
        <v>84</v>
      </c>
      <c r="N3" s="24"/>
      <c r="O3" s="24">
        <f t="shared" si="0"/>
        <v>272.0947019250591</v>
      </c>
      <c r="P3" s="2">
        <f t="shared" si="1"/>
        <v>4</v>
      </c>
      <c r="Q3" s="2"/>
      <c r="R3" s="2"/>
      <c r="S3" s="2"/>
      <c r="T3" s="2"/>
      <c r="U3" s="2">
        <f t="shared" si="2"/>
        <v>1</v>
      </c>
      <c r="V3" s="2">
        <f t="shared" si="3"/>
        <v>1</v>
      </c>
      <c r="W3" s="2">
        <f t="shared" si="4"/>
        <v>1</v>
      </c>
      <c r="X3" s="2">
        <f t="shared" si="5"/>
        <v>1</v>
      </c>
      <c r="Y3" s="2">
        <f t="shared" si="6"/>
        <v>0</v>
      </c>
      <c r="Z3" s="2">
        <f t="shared" si="7"/>
        <v>4</v>
      </c>
      <c r="AA3" s="26">
        <f>O3-MIN(D3,H3:I3,M3:N3)</f>
        <v>227.00000000000003</v>
      </c>
      <c r="AB3" s="34" t="s">
        <v>366</v>
      </c>
    </row>
    <row r="4" spans="1:28">
      <c r="A4" s="2" t="s">
        <v>243</v>
      </c>
      <c r="B4" s="2" t="s">
        <v>64</v>
      </c>
      <c r="C4" s="2" t="s">
        <v>18</v>
      </c>
      <c r="D4" s="24">
        <v>67</v>
      </c>
      <c r="E4" s="25">
        <v>48</v>
      </c>
      <c r="F4" s="25">
        <v>14</v>
      </c>
      <c r="G4" s="25"/>
      <c r="H4" s="26">
        <f>MAX(E4:G4)</f>
        <v>48</v>
      </c>
      <c r="I4" s="24">
        <v>74</v>
      </c>
      <c r="J4" s="25"/>
      <c r="K4" s="25">
        <v>82</v>
      </c>
      <c r="L4" s="25"/>
      <c r="M4" s="26">
        <f>MAX(J4:L4)</f>
        <v>82</v>
      </c>
      <c r="N4" s="24">
        <v>49</v>
      </c>
      <c r="O4" s="24">
        <f t="shared" si="0"/>
        <v>320</v>
      </c>
      <c r="P4" s="2">
        <f t="shared" si="1"/>
        <v>5</v>
      </c>
      <c r="Q4" s="2"/>
      <c r="R4" s="2"/>
      <c r="S4" s="2"/>
      <c r="T4" s="2"/>
      <c r="U4" s="2">
        <f t="shared" si="2"/>
        <v>1</v>
      </c>
      <c r="V4" s="2">
        <f t="shared" si="3"/>
        <v>1</v>
      </c>
      <c r="W4" s="2">
        <f t="shared" si="4"/>
        <v>1</v>
      </c>
      <c r="X4" s="2">
        <f t="shared" si="5"/>
        <v>1</v>
      </c>
      <c r="Y4" s="2">
        <f t="shared" si="6"/>
        <v>0</v>
      </c>
      <c r="Z4" s="2">
        <f t="shared" si="7"/>
        <v>4</v>
      </c>
      <c r="AA4" s="26">
        <f>M4+I4+D4</f>
        <v>223</v>
      </c>
      <c r="AB4" s="34" t="s">
        <v>366</v>
      </c>
    </row>
    <row r="5" spans="1:28">
      <c r="A5" s="2" t="s">
        <v>100</v>
      </c>
      <c r="B5" s="2" t="s">
        <v>101</v>
      </c>
      <c r="C5" s="2" t="s">
        <v>65</v>
      </c>
      <c r="D5" s="24">
        <v>94</v>
      </c>
      <c r="E5" s="25"/>
      <c r="F5" s="25"/>
      <c r="G5" s="25">
        <v>90</v>
      </c>
      <c r="H5" s="26">
        <f>MAX(E5:G5)</f>
        <v>90</v>
      </c>
      <c r="I5" s="24"/>
      <c r="J5" s="25"/>
      <c r="K5" s="25"/>
      <c r="L5" s="25"/>
      <c r="M5" s="26"/>
      <c r="N5" s="24">
        <v>97</v>
      </c>
      <c r="O5" s="24">
        <f t="shared" si="0"/>
        <v>281</v>
      </c>
      <c r="P5" s="2">
        <f t="shared" si="1"/>
        <v>3</v>
      </c>
      <c r="Q5" s="2"/>
      <c r="R5" s="2"/>
      <c r="S5" s="2"/>
      <c r="T5" s="2"/>
      <c r="U5" s="2">
        <f t="shared" si="2"/>
        <v>1</v>
      </c>
      <c r="V5" s="2">
        <f t="shared" si="3"/>
        <v>1</v>
      </c>
      <c r="W5" s="2">
        <f t="shared" si="4"/>
        <v>0</v>
      </c>
      <c r="X5" s="2">
        <f t="shared" si="5"/>
        <v>0</v>
      </c>
      <c r="Y5" s="2">
        <f t="shared" si="6"/>
        <v>1</v>
      </c>
      <c r="Z5" s="2">
        <f t="shared" si="7"/>
        <v>3</v>
      </c>
      <c r="AA5" s="26">
        <f>O5</f>
        <v>281</v>
      </c>
      <c r="AB5" s="34" t="s">
        <v>366</v>
      </c>
    </row>
    <row r="6" spans="1:28">
      <c r="A6" s="2" t="s">
        <v>226</v>
      </c>
      <c r="B6" s="2" t="s">
        <v>58</v>
      </c>
      <c r="C6" s="2" t="s">
        <v>63</v>
      </c>
      <c r="D6" s="24">
        <v>96</v>
      </c>
      <c r="E6" s="25"/>
      <c r="F6" s="25"/>
      <c r="G6" s="25"/>
      <c r="H6" s="26"/>
      <c r="I6" s="24">
        <v>89.571428571428569</v>
      </c>
      <c r="J6" s="25">
        <v>93</v>
      </c>
      <c r="K6" s="25"/>
      <c r="L6" s="25"/>
      <c r="M6" s="26">
        <f>MAX(J6:L6)</f>
        <v>93</v>
      </c>
      <c r="N6" s="24"/>
      <c r="O6" s="24">
        <f t="shared" si="0"/>
        <v>278.57142857142856</v>
      </c>
      <c r="P6" s="2">
        <f t="shared" si="1"/>
        <v>3</v>
      </c>
      <c r="Q6" s="2"/>
      <c r="R6" s="2"/>
      <c r="S6" s="2"/>
      <c r="T6" s="2"/>
      <c r="U6" s="2">
        <f t="shared" si="2"/>
        <v>1</v>
      </c>
      <c r="V6" s="2">
        <f t="shared" si="3"/>
        <v>0</v>
      </c>
      <c r="W6" s="2">
        <f t="shared" si="4"/>
        <v>1</v>
      </c>
      <c r="X6" s="2">
        <f t="shared" si="5"/>
        <v>1</v>
      </c>
      <c r="Y6" s="2">
        <f t="shared" si="6"/>
        <v>0</v>
      </c>
      <c r="Z6" s="2">
        <f t="shared" si="7"/>
        <v>3</v>
      </c>
      <c r="AA6" s="26">
        <f>O6</f>
        <v>278.57142857142856</v>
      </c>
      <c r="AB6" s="34" t="s">
        <v>366</v>
      </c>
    </row>
    <row r="7" spans="1:28">
      <c r="A7" s="6" t="s">
        <v>111</v>
      </c>
      <c r="B7" s="6" t="s">
        <v>61</v>
      </c>
      <c r="C7" s="6" t="s">
        <v>0</v>
      </c>
      <c r="D7" s="24">
        <v>94</v>
      </c>
      <c r="E7" s="25">
        <v>91</v>
      </c>
      <c r="F7" s="25"/>
      <c r="G7" s="25"/>
      <c r="H7" s="26">
        <f>MAX(E7:G7)</f>
        <v>91</v>
      </c>
      <c r="I7" s="24"/>
      <c r="J7" s="25"/>
      <c r="K7" s="25"/>
      <c r="L7" s="25"/>
      <c r="M7" s="26"/>
      <c r="N7" s="24">
        <v>91</v>
      </c>
      <c r="O7" s="24">
        <f t="shared" si="0"/>
        <v>276</v>
      </c>
      <c r="P7" s="2">
        <f t="shared" si="1"/>
        <v>3</v>
      </c>
      <c r="Q7" s="2"/>
      <c r="R7" s="2"/>
      <c r="S7" s="2"/>
      <c r="T7" s="2"/>
      <c r="U7" s="2">
        <f t="shared" si="2"/>
        <v>1</v>
      </c>
      <c r="V7" s="2">
        <f t="shared" si="3"/>
        <v>1</v>
      </c>
      <c r="W7" s="2">
        <f t="shared" si="4"/>
        <v>0</v>
      </c>
      <c r="X7" s="2">
        <f t="shared" si="5"/>
        <v>0</v>
      </c>
      <c r="Y7" s="2">
        <f t="shared" si="6"/>
        <v>1</v>
      </c>
      <c r="Z7" s="2">
        <f t="shared" si="7"/>
        <v>3</v>
      </c>
      <c r="AA7" s="26">
        <f>O7</f>
        <v>276</v>
      </c>
      <c r="AB7" s="34" t="s">
        <v>366</v>
      </c>
    </row>
    <row r="8" spans="1:28">
      <c r="A8" s="2" t="s">
        <v>98</v>
      </c>
      <c r="B8" s="2" t="s">
        <v>33</v>
      </c>
      <c r="C8" s="2" t="s">
        <v>8</v>
      </c>
      <c r="D8" s="24">
        <v>98</v>
      </c>
      <c r="E8" s="25"/>
      <c r="F8" s="25"/>
      <c r="G8" s="25">
        <v>93</v>
      </c>
      <c r="H8" s="26">
        <f>MAX(E8:G8)</f>
        <v>93</v>
      </c>
      <c r="I8" s="24">
        <v>26</v>
      </c>
      <c r="J8" s="25"/>
      <c r="K8" s="25"/>
      <c r="L8" s="25"/>
      <c r="M8" s="26"/>
      <c r="N8" s="24">
        <v>84</v>
      </c>
      <c r="O8" s="24">
        <f t="shared" si="0"/>
        <v>301</v>
      </c>
      <c r="P8" s="2">
        <f t="shared" si="1"/>
        <v>4</v>
      </c>
      <c r="Q8" s="2"/>
      <c r="R8" s="2"/>
      <c r="S8" s="2"/>
      <c r="T8" s="2"/>
      <c r="U8" s="2">
        <f t="shared" si="2"/>
        <v>1</v>
      </c>
      <c r="V8" s="2">
        <f t="shared" si="3"/>
        <v>1</v>
      </c>
      <c r="W8" s="2">
        <f t="shared" si="4"/>
        <v>0</v>
      </c>
      <c r="X8" s="2">
        <f t="shared" si="5"/>
        <v>0</v>
      </c>
      <c r="Y8" s="2">
        <f t="shared" si="6"/>
        <v>1</v>
      </c>
      <c r="Z8" s="2">
        <f t="shared" si="7"/>
        <v>3</v>
      </c>
      <c r="AA8" s="26">
        <f>O8-MIN(D8,H8:I8,M8:N8)</f>
        <v>275</v>
      </c>
      <c r="AB8" s="34" t="s">
        <v>366</v>
      </c>
    </row>
    <row r="9" spans="1:28">
      <c r="A9" s="2" t="s">
        <v>151</v>
      </c>
      <c r="B9" s="2" t="s">
        <v>56</v>
      </c>
      <c r="C9" s="2" t="s">
        <v>57</v>
      </c>
      <c r="D9" s="24">
        <v>74</v>
      </c>
      <c r="E9" s="25"/>
      <c r="F9" s="25"/>
      <c r="G9" s="25"/>
      <c r="H9" s="26"/>
      <c r="I9" s="24">
        <v>84</v>
      </c>
      <c r="J9" s="25"/>
      <c r="K9" s="25">
        <v>95</v>
      </c>
      <c r="L9" s="25"/>
      <c r="M9" s="26">
        <f>MAX(J9:L9)</f>
        <v>95</v>
      </c>
      <c r="N9" s="24"/>
      <c r="O9" s="24">
        <f t="shared" si="0"/>
        <v>253</v>
      </c>
      <c r="P9" s="2">
        <f t="shared" si="1"/>
        <v>3</v>
      </c>
      <c r="Q9" s="2"/>
      <c r="R9" s="2"/>
      <c r="S9" s="2"/>
      <c r="T9" s="2"/>
      <c r="U9" s="2">
        <f t="shared" si="2"/>
        <v>1</v>
      </c>
      <c r="V9" s="2">
        <f t="shared" si="3"/>
        <v>0</v>
      </c>
      <c r="W9" s="2">
        <f t="shared" si="4"/>
        <v>1</v>
      </c>
      <c r="X9" s="2">
        <f t="shared" si="5"/>
        <v>1</v>
      </c>
      <c r="Y9" s="2">
        <f t="shared" si="6"/>
        <v>0</v>
      </c>
      <c r="Z9" s="2">
        <f t="shared" si="7"/>
        <v>3</v>
      </c>
      <c r="AA9" s="26">
        <f t="shared" ref="AA9:AA15" si="8">O9</f>
        <v>253</v>
      </c>
      <c r="AB9" s="34" t="s">
        <v>366</v>
      </c>
    </row>
    <row r="10" spans="1:28">
      <c r="A10" s="5" t="s">
        <v>336</v>
      </c>
      <c r="B10" s="2"/>
      <c r="C10" s="2"/>
      <c r="D10" s="24">
        <v>88</v>
      </c>
      <c r="E10" s="25"/>
      <c r="F10" s="25"/>
      <c r="G10" s="25"/>
      <c r="H10" s="26"/>
      <c r="I10" s="24">
        <v>74</v>
      </c>
      <c r="J10" s="25">
        <v>91</v>
      </c>
      <c r="K10" s="25"/>
      <c r="L10" s="25"/>
      <c r="M10" s="26">
        <f>MAX(J10:L10)</f>
        <v>91</v>
      </c>
      <c r="N10" s="24"/>
      <c r="O10" s="24">
        <f t="shared" si="0"/>
        <v>253</v>
      </c>
      <c r="P10" s="2">
        <f t="shared" si="1"/>
        <v>3</v>
      </c>
      <c r="Q10" s="2"/>
      <c r="R10" s="2"/>
      <c r="S10" s="2"/>
      <c r="T10" s="2"/>
      <c r="U10" s="2">
        <f t="shared" si="2"/>
        <v>1</v>
      </c>
      <c r="V10" s="2">
        <f t="shared" si="3"/>
        <v>0</v>
      </c>
      <c r="W10" s="2">
        <f t="shared" si="4"/>
        <v>1</v>
      </c>
      <c r="X10" s="2">
        <f t="shared" si="5"/>
        <v>1</v>
      </c>
      <c r="Y10" s="2">
        <f t="shared" si="6"/>
        <v>0</v>
      </c>
      <c r="Z10" s="2">
        <f t="shared" si="7"/>
        <v>3</v>
      </c>
      <c r="AA10" s="26">
        <f t="shared" si="8"/>
        <v>253</v>
      </c>
      <c r="AB10" s="34" t="s">
        <v>366</v>
      </c>
    </row>
    <row r="11" spans="1:28">
      <c r="A11" s="2" t="s">
        <v>95</v>
      </c>
      <c r="B11" s="2" t="s">
        <v>32</v>
      </c>
      <c r="C11" s="2" t="s">
        <v>42</v>
      </c>
      <c r="D11" s="24">
        <v>85</v>
      </c>
      <c r="E11" s="25">
        <v>83</v>
      </c>
      <c r="F11" s="25"/>
      <c r="G11" s="25">
        <v>68.738787006644159</v>
      </c>
      <c r="H11" s="26">
        <f>MAX(E11:G11)</f>
        <v>83</v>
      </c>
      <c r="I11" s="24">
        <v>80</v>
      </c>
      <c r="J11" s="25"/>
      <c r="K11" s="25"/>
      <c r="L11" s="25"/>
      <c r="M11" s="26"/>
      <c r="N11" s="24"/>
      <c r="O11" s="24">
        <f t="shared" si="0"/>
        <v>248</v>
      </c>
      <c r="P11" s="2">
        <f t="shared" si="1"/>
        <v>3</v>
      </c>
      <c r="Q11" s="2"/>
      <c r="R11" s="2"/>
      <c r="S11" s="2"/>
      <c r="T11" s="2"/>
      <c r="U11" s="2">
        <f t="shared" si="2"/>
        <v>1</v>
      </c>
      <c r="V11" s="2">
        <f t="shared" si="3"/>
        <v>1</v>
      </c>
      <c r="W11" s="2">
        <f t="shared" si="4"/>
        <v>1</v>
      </c>
      <c r="X11" s="2">
        <f t="shared" si="5"/>
        <v>0</v>
      </c>
      <c r="Y11" s="2">
        <f t="shared" si="6"/>
        <v>0</v>
      </c>
      <c r="Z11" s="2">
        <f t="shared" si="7"/>
        <v>3</v>
      </c>
      <c r="AA11" s="26">
        <f t="shared" si="8"/>
        <v>248</v>
      </c>
      <c r="AB11" s="34" t="s">
        <v>366</v>
      </c>
    </row>
    <row r="12" spans="1:28">
      <c r="A12" s="2" t="s">
        <v>126</v>
      </c>
      <c r="B12" s="2" t="s">
        <v>24</v>
      </c>
      <c r="C12" s="2" t="s">
        <v>70</v>
      </c>
      <c r="D12" s="24">
        <v>84</v>
      </c>
      <c r="E12" s="25">
        <v>14</v>
      </c>
      <c r="F12" s="25">
        <v>24</v>
      </c>
      <c r="G12" s="25">
        <v>82</v>
      </c>
      <c r="H12" s="26">
        <f>MAX(E12:G12)</f>
        <v>82</v>
      </c>
      <c r="I12" s="24"/>
      <c r="J12" s="25"/>
      <c r="K12" s="25"/>
      <c r="L12" s="25"/>
      <c r="M12" s="26"/>
      <c r="N12" s="24">
        <v>80</v>
      </c>
      <c r="O12" s="24">
        <f t="shared" si="0"/>
        <v>246</v>
      </c>
      <c r="P12" s="2">
        <f t="shared" si="1"/>
        <v>3</v>
      </c>
      <c r="Q12" s="2"/>
      <c r="R12" s="2"/>
      <c r="S12" s="2"/>
      <c r="T12" s="2"/>
      <c r="U12" s="2">
        <f t="shared" si="2"/>
        <v>1</v>
      </c>
      <c r="V12" s="2">
        <f t="shared" si="3"/>
        <v>1</v>
      </c>
      <c r="W12" s="2">
        <f t="shared" si="4"/>
        <v>0</v>
      </c>
      <c r="X12" s="2">
        <f t="shared" si="5"/>
        <v>0</v>
      </c>
      <c r="Y12" s="2">
        <f t="shared" si="6"/>
        <v>1</v>
      </c>
      <c r="Z12" s="2">
        <f t="shared" si="7"/>
        <v>3</v>
      </c>
      <c r="AA12" s="26">
        <f t="shared" si="8"/>
        <v>246</v>
      </c>
      <c r="AB12" s="34" t="s">
        <v>366</v>
      </c>
    </row>
    <row r="13" spans="1:28">
      <c r="A13" s="2" t="s">
        <v>97</v>
      </c>
      <c r="B13" s="2" t="s">
        <v>54</v>
      </c>
      <c r="C13" s="2" t="s">
        <v>15</v>
      </c>
      <c r="D13" s="24">
        <v>88</v>
      </c>
      <c r="E13" s="25"/>
      <c r="F13" s="25"/>
      <c r="G13" s="25">
        <v>60</v>
      </c>
      <c r="H13" s="26">
        <f>MAX(E13:G13)</f>
        <v>60</v>
      </c>
      <c r="I13" s="24">
        <v>92</v>
      </c>
      <c r="J13" s="25"/>
      <c r="K13" s="25"/>
      <c r="L13" s="25"/>
      <c r="M13" s="26"/>
      <c r="N13" s="24"/>
      <c r="O13" s="24">
        <f t="shared" si="0"/>
        <v>240</v>
      </c>
      <c r="P13" s="2">
        <f t="shared" si="1"/>
        <v>3</v>
      </c>
      <c r="Q13" s="2"/>
      <c r="R13" s="2"/>
      <c r="S13" s="2"/>
      <c r="T13" s="2"/>
      <c r="U13" s="2">
        <f t="shared" si="2"/>
        <v>1</v>
      </c>
      <c r="V13" s="2">
        <f t="shared" si="3"/>
        <v>1</v>
      </c>
      <c r="W13" s="2">
        <f t="shared" si="4"/>
        <v>1</v>
      </c>
      <c r="X13" s="2">
        <f t="shared" si="5"/>
        <v>0</v>
      </c>
      <c r="Y13" s="2">
        <f t="shared" si="6"/>
        <v>0</v>
      </c>
      <c r="Z13" s="2">
        <f t="shared" si="7"/>
        <v>3</v>
      </c>
      <c r="AA13" s="26">
        <f t="shared" si="8"/>
        <v>240</v>
      </c>
      <c r="AB13" s="34" t="s">
        <v>366</v>
      </c>
    </row>
    <row r="14" spans="1:28">
      <c r="A14" s="2" t="s">
        <v>91</v>
      </c>
      <c r="B14" s="2" t="s">
        <v>85</v>
      </c>
      <c r="C14" s="2" t="s">
        <v>15</v>
      </c>
      <c r="D14" s="24">
        <v>82</v>
      </c>
      <c r="E14" s="25"/>
      <c r="F14" s="25"/>
      <c r="G14" s="25">
        <v>73</v>
      </c>
      <c r="H14" s="26">
        <f>MAX(E14:G14)</f>
        <v>73</v>
      </c>
      <c r="I14" s="24">
        <v>78</v>
      </c>
      <c r="J14" s="25"/>
      <c r="K14" s="25"/>
      <c r="L14" s="25"/>
      <c r="M14" s="26"/>
      <c r="N14" s="24"/>
      <c r="O14" s="24">
        <f t="shared" si="0"/>
        <v>233</v>
      </c>
      <c r="P14" s="2">
        <f t="shared" si="1"/>
        <v>3</v>
      </c>
      <c r="Q14" s="2"/>
      <c r="R14" s="2"/>
      <c r="S14" s="2"/>
      <c r="T14" s="2"/>
      <c r="U14" s="2">
        <f t="shared" si="2"/>
        <v>1</v>
      </c>
      <c r="V14" s="2">
        <f t="shared" si="3"/>
        <v>1</v>
      </c>
      <c r="W14" s="2">
        <f t="shared" si="4"/>
        <v>1</v>
      </c>
      <c r="X14" s="2">
        <f t="shared" si="5"/>
        <v>0</v>
      </c>
      <c r="Y14" s="2">
        <f t="shared" si="6"/>
        <v>0</v>
      </c>
      <c r="Z14" s="2">
        <f t="shared" si="7"/>
        <v>3</v>
      </c>
      <c r="AA14" s="26">
        <f t="shared" si="8"/>
        <v>233</v>
      </c>
      <c r="AB14" s="34" t="s">
        <v>366</v>
      </c>
    </row>
    <row r="15" spans="1:28">
      <c r="A15" s="2" t="s">
        <v>99</v>
      </c>
      <c r="B15" s="2" t="s">
        <v>75</v>
      </c>
      <c r="C15" s="2" t="s">
        <v>18</v>
      </c>
      <c r="D15" s="24">
        <v>99</v>
      </c>
      <c r="E15" s="25"/>
      <c r="F15" s="25"/>
      <c r="G15" s="25"/>
      <c r="H15" s="26"/>
      <c r="I15" s="24">
        <v>68.714285714285708</v>
      </c>
      <c r="J15" s="25"/>
      <c r="K15" s="25"/>
      <c r="L15" s="25"/>
      <c r="M15" s="26"/>
      <c r="N15" s="24">
        <v>63</v>
      </c>
      <c r="O15" s="24">
        <f t="shared" si="0"/>
        <v>230.71428571428572</v>
      </c>
      <c r="P15" s="2">
        <f t="shared" si="1"/>
        <v>3</v>
      </c>
      <c r="Q15" s="2"/>
      <c r="R15" s="2"/>
      <c r="S15" s="2"/>
      <c r="T15" s="2"/>
      <c r="U15" s="2">
        <f t="shared" si="2"/>
        <v>1</v>
      </c>
      <c r="V15" s="2">
        <f t="shared" si="3"/>
        <v>0</v>
      </c>
      <c r="W15" s="2">
        <f t="shared" si="4"/>
        <v>1</v>
      </c>
      <c r="X15" s="2">
        <f t="shared" si="5"/>
        <v>0</v>
      </c>
      <c r="Y15" s="2">
        <f t="shared" si="6"/>
        <v>1</v>
      </c>
      <c r="Z15" s="2">
        <f t="shared" si="7"/>
        <v>3</v>
      </c>
      <c r="AA15" s="26">
        <f t="shared" si="8"/>
        <v>230.71428571428572</v>
      </c>
      <c r="AB15" s="34" t="s">
        <v>366</v>
      </c>
    </row>
    <row r="16" spans="1:28">
      <c r="A16" s="2" t="s">
        <v>90</v>
      </c>
      <c r="B16" s="2" t="s">
        <v>71</v>
      </c>
      <c r="C16" s="2" t="s">
        <v>48</v>
      </c>
      <c r="D16" s="24">
        <v>83</v>
      </c>
      <c r="E16" s="25"/>
      <c r="F16" s="25"/>
      <c r="G16" s="25">
        <v>68</v>
      </c>
      <c r="H16" s="26">
        <f>MAX(E16:G16)</f>
        <v>68</v>
      </c>
      <c r="I16" s="24">
        <v>15</v>
      </c>
      <c r="J16" s="25"/>
      <c r="K16" s="25"/>
      <c r="L16" s="25">
        <v>4</v>
      </c>
      <c r="M16" s="26">
        <f>MAX(J16:L16)</f>
        <v>4</v>
      </c>
      <c r="N16" s="24">
        <v>70</v>
      </c>
      <c r="O16" s="24">
        <f t="shared" si="0"/>
        <v>240</v>
      </c>
      <c r="P16" s="2">
        <f t="shared" si="1"/>
        <v>5</v>
      </c>
      <c r="Q16" s="2"/>
      <c r="R16" s="2"/>
      <c r="S16" s="2"/>
      <c r="T16" s="2"/>
      <c r="U16" s="2">
        <f t="shared" si="2"/>
        <v>1</v>
      </c>
      <c r="V16" s="2">
        <f t="shared" si="3"/>
        <v>1</v>
      </c>
      <c r="W16" s="2">
        <f t="shared" si="4"/>
        <v>0</v>
      </c>
      <c r="X16" s="2">
        <f t="shared" si="5"/>
        <v>0</v>
      </c>
      <c r="Y16" s="2">
        <f t="shared" si="6"/>
        <v>1</v>
      </c>
      <c r="Z16" s="2">
        <f t="shared" si="7"/>
        <v>3</v>
      </c>
      <c r="AA16" s="26">
        <f>D16+H16+N16</f>
        <v>221</v>
      </c>
      <c r="AB16" s="34" t="s">
        <v>366</v>
      </c>
    </row>
    <row r="17" spans="1:28">
      <c r="A17" s="14" t="s">
        <v>248</v>
      </c>
      <c r="B17" s="2"/>
      <c r="C17" s="2"/>
      <c r="D17" s="24">
        <v>82</v>
      </c>
      <c r="E17" s="25"/>
      <c r="F17" s="25"/>
      <c r="G17" s="25">
        <v>63</v>
      </c>
      <c r="H17" s="26">
        <f>MAX(E17:G17)</f>
        <v>63</v>
      </c>
      <c r="I17" s="24"/>
      <c r="J17" s="25"/>
      <c r="K17" s="25"/>
      <c r="L17" s="25"/>
      <c r="M17" s="26"/>
      <c r="N17" s="24">
        <v>71</v>
      </c>
      <c r="O17" s="24">
        <f t="shared" si="0"/>
        <v>216</v>
      </c>
      <c r="P17" s="2">
        <f t="shared" si="1"/>
        <v>3</v>
      </c>
      <c r="Q17" s="2"/>
      <c r="R17" s="2"/>
      <c r="S17" s="2"/>
      <c r="T17" s="2"/>
      <c r="U17" s="2">
        <f t="shared" si="2"/>
        <v>1</v>
      </c>
      <c r="V17" s="2">
        <f t="shared" si="3"/>
        <v>1</v>
      </c>
      <c r="W17" s="2">
        <f t="shared" si="4"/>
        <v>0</v>
      </c>
      <c r="X17" s="2">
        <f t="shared" si="5"/>
        <v>0</v>
      </c>
      <c r="Y17" s="2">
        <f t="shared" si="6"/>
        <v>1</v>
      </c>
      <c r="Z17" s="2">
        <f t="shared" si="7"/>
        <v>3</v>
      </c>
      <c r="AA17" s="26">
        <f t="shared" ref="AA17:AA22" si="9">O17</f>
        <v>216</v>
      </c>
      <c r="AB17" s="34" t="s">
        <v>366</v>
      </c>
    </row>
    <row r="18" spans="1:28">
      <c r="A18" s="2" t="s">
        <v>127</v>
      </c>
      <c r="B18" s="2" t="s">
        <v>128</v>
      </c>
      <c r="C18" s="2" t="s">
        <v>129</v>
      </c>
      <c r="D18" s="24">
        <v>83</v>
      </c>
      <c r="E18" s="25"/>
      <c r="F18" s="25"/>
      <c r="G18" s="25">
        <v>68.424730031872883</v>
      </c>
      <c r="H18" s="26">
        <f>MAX(E18:G18)</f>
        <v>68.424730031872883</v>
      </c>
      <c r="I18" s="24"/>
      <c r="J18" s="25"/>
      <c r="K18" s="25"/>
      <c r="L18" s="25"/>
      <c r="M18" s="26"/>
      <c r="N18" s="24">
        <v>64</v>
      </c>
      <c r="O18" s="24">
        <f t="shared" si="0"/>
        <v>215.42473003187288</v>
      </c>
      <c r="P18" s="2">
        <f t="shared" si="1"/>
        <v>3</v>
      </c>
      <c r="Q18" s="2"/>
      <c r="R18" s="2"/>
      <c r="S18" s="2"/>
      <c r="T18" s="2"/>
      <c r="U18" s="2">
        <f t="shared" si="2"/>
        <v>1</v>
      </c>
      <c r="V18" s="2">
        <f t="shared" si="3"/>
        <v>1</v>
      </c>
      <c r="W18" s="2">
        <f t="shared" si="4"/>
        <v>0</v>
      </c>
      <c r="X18" s="2">
        <f t="shared" si="5"/>
        <v>0</v>
      </c>
      <c r="Y18" s="2">
        <f t="shared" si="6"/>
        <v>1</v>
      </c>
      <c r="Z18" s="2">
        <f t="shared" si="7"/>
        <v>3</v>
      </c>
      <c r="AA18" s="26">
        <f t="shared" si="9"/>
        <v>215.42473003187288</v>
      </c>
      <c r="AB18" s="34" t="s">
        <v>366</v>
      </c>
    </row>
    <row r="19" spans="1:28">
      <c r="A19" s="2" t="s">
        <v>232</v>
      </c>
      <c r="B19" s="2" t="s">
        <v>166</v>
      </c>
      <c r="C19" s="2" t="s">
        <v>5</v>
      </c>
      <c r="D19" s="24">
        <v>61</v>
      </c>
      <c r="E19" s="25"/>
      <c r="F19" s="25"/>
      <c r="G19" s="25"/>
      <c r="H19" s="26"/>
      <c r="I19" s="24">
        <v>69</v>
      </c>
      <c r="J19" s="25">
        <v>85</v>
      </c>
      <c r="K19" s="25">
        <v>63</v>
      </c>
      <c r="L19" s="25"/>
      <c r="M19" s="26">
        <f>MAX(J19:L19)</f>
        <v>85</v>
      </c>
      <c r="N19" s="24"/>
      <c r="O19" s="24">
        <f t="shared" si="0"/>
        <v>215</v>
      </c>
      <c r="P19" s="2">
        <f t="shared" si="1"/>
        <v>3</v>
      </c>
      <c r="Q19" s="2"/>
      <c r="R19" s="2">
        <v>1</v>
      </c>
      <c r="S19" s="2"/>
      <c r="T19" s="2"/>
      <c r="U19" s="2">
        <f t="shared" si="2"/>
        <v>1</v>
      </c>
      <c r="V19" s="2">
        <f t="shared" si="3"/>
        <v>0</v>
      </c>
      <c r="W19" s="2">
        <f t="shared" si="4"/>
        <v>1</v>
      </c>
      <c r="X19" s="2">
        <f t="shared" si="5"/>
        <v>1</v>
      </c>
      <c r="Y19" s="2">
        <f t="shared" si="6"/>
        <v>0</v>
      </c>
      <c r="Z19" s="2">
        <f t="shared" si="7"/>
        <v>3</v>
      </c>
      <c r="AA19" s="26">
        <f t="shared" si="9"/>
        <v>215</v>
      </c>
      <c r="AB19" s="34" t="s">
        <v>366</v>
      </c>
    </row>
    <row r="20" spans="1:28">
      <c r="A20" s="2" t="s">
        <v>230</v>
      </c>
      <c r="B20" s="2" t="s">
        <v>14</v>
      </c>
      <c r="C20" s="2" t="s">
        <v>36</v>
      </c>
      <c r="D20" s="24">
        <v>52</v>
      </c>
      <c r="E20" s="25"/>
      <c r="F20" s="25"/>
      <c r="G20" s="25"/>
      <c r="H20" s="26"/>
      <c r="I20" s="24">
        <v>75</v>
      </c>
      <c r="J20" s="25">
        <v>81</v>
      </c>
      <c r="K20" s="25"/>
      <c r="L20" s="25"/>
      <c r="M20" s="26">
        <f>MAX(J20:L20)</f>
        <v>81</v>
      </c>
      <c r="N20" s="24"/>
      <c r="O20" s="24">
        <f t="shared" si="0"/>
        <v>208</v>
      </c>
      <c r="P20" s="2">
        <f t="shared" si="1"/>
        <v>3</v>
      </c>
      <c r="Q20" s="2"/>
      <c r="R20" s="2"/>
      <c r="S20" s="2"/>
      <c r="T20" s="2"/>
      <c r="U20" s="2">
        <f t="shared" si="2"/>
        <v>1</v>
      </c>
      <c r="V20" s="2">
        <f t="shared" si="3"/>
        <v>0</v>
      </c>
      <c r="W20" s="2">
        <f t="shared" si="4"/>
        <v>1</v>
      </c>
      <c r="X20" s="2">
        <f t="shared" si="5"/>
        <v>1</v>
      </c>
      <c r="Y20" s="2">
        <f t="shared" si="6"/>
        <v>0</v>
      </c>
      <c r="Z20" s="2">
        <f t="shared" si="7"/>
        <v>3</v>
      </c>
      <c r="AA20" s="26">
        <f t="shared" si="9"/>
        <v>208</v>
      </c>
      <c r="AB20" s="34" t="s">
        <v>366</v>
      </c>
    </row>
    <row r="21" spans="1:28">
      <c r="A21" s="14" t="s">
        <v>249</v>
      </c>
      <c r="B21" s="2"/>
      <c r="C21" s="2"/>
      <c r="D21" s="24">
        <v>77</v>
      </c>
      <c r="E21" s="25"/>
      <c r="F21" s="25"/>
      <c r="G21" s="25">
        <v>65</v>
      </c>
      <c r="H21" s="26">
        <f>MAX(E21:G21)</f>
        <v>65</v>
      </c>
      <c r="I21" s="24"/>
      <c r="J21" s="25"/>
      <c r="K21" s="25"/>
      <c r="L21" s="25"/>
      <c r="M21" s="26"/>
      <c r="N21" s="24">
        <v>65</v>
      </c>
      <c r="O21" s="24">
        <f t="shared" si="0"/>
        <v>207</v>
      </c>
      <c r="P21" s="2">
        <f t="shared" si="1"/>
        <v>3</v>
      </c>
      <c r="Q21" s="2"/>
      <c r="R21" s="2"/>
      <c r="S21" s="2"/>
      <c r="T21" s="2"/>
      <c r="U21" s="2">
        <f t="shared" si="2"/>
        <v>1</v>
      </c>
      <c r="V21" s="2">
        <f t="shared" si="3"/>
        <v>1</v>
      </c>
      <c r="W21" s="2">
        <f t="shared" si="4"/>
        <v>0</v>
      </c>
      <c r="X21" s="2">
        <f t="shared" si="5"/>
        <v>0</v>
      </c>
      <c r="Y21" s="2">
        <f t="shared" si="6"/>
        <v>1</v>
      </c>
      <c r="Z21" s="2">
        <f t="shared" si="7"/>
        <v>3</v>
      </c>
      <c r="AA21" s="26">
        <f t="shared" si="9"/>
        <v>207</v>
      </c>
      <c r="AB21" s="34" t="s">
        <v>366</v>
      </c>
    </row>
    <row r="22" spans="1:28">
      <c r="A22" s="3" t="s">
        <v>113</v>
      </c>
      <c r="B22" s="3" t="s">
        <v>87</v>
      </c>
      <c r="C22" s="3" t="s">
        <v>0</v>
      </c>
      <c r="D22" s="24">
        <v>81</v>
      </c>
      <c r="E22" s="25">
        <v>65</v>
      </c>
      <c r="F22" s="25"/>
      <c r="G22" s="25"/>
      <c r="H22" s="26">
        <f>MAX(E22:G22)</f>
        <v>65</v>
      </c>
      <c r="I22" s="24">
        <v>60</v>
      </c>
      <c r="J22" s="25"/>
      <c r="K22" s="25"/>
      <c r="L22" s="25"/>
      <c r="M22" s="26"/>
      <c r="N22" s="24"/>
      <c r="O22" s="24">
        <f t="shared" si="0"/>
        <v>206</v>
      </c>
      <c r="P22" s="2">
        <f t="shared" si="1"/>
        <v>3</v>
      </c>
      <c r="Q22" s="2"/>
      <c r="R22" s="2"/>
      <c r="S22" s="2"/>
      <c r="T22" s="2"/>
      <c r="U22" s="2">
        <f t="shared" si="2"/>
        <v>1</v>
      </c>
      <c r="V22" s="2">
        <f t="shared" si="3"/>
        <v>1</v>
      </c>
      <c r="W22" s="2">
        <f t="shared" si="4"/>
        <v>1</v>
      </c>
      <c r="X22" s="2">
        <f t="shared" si="5"/>
        <v>0</v>
      </c>
      <c r="Y22" s="2">
        <f t="shared" si="6"/>
        <v>0</v>
      </c>
      <c r="Z22" s="2">
        <f t="shared" si="7"/>
        <v>3</v>
      </c>
      <c r="AA22" s="26">
        <f t="shared" si="9"/>
        <v>206</v>
      </c>
      <c r="AB22" s="34" t="s">
        <v>366</v>
      </c>
    </row>
    <row r="23" spans="1:28">
      <c r="A23" s="2" t="s">
        <v>244</v>
      </c>
      <c r="B23" s="2" t="s">
        <v>56</v>
      </c>
      <c r="C23" s="2" t="s">
        <v>53</v>
      </c>
      <c r="D23" s="24">
        <v>74</v>
      </c>
      <c r="E23" s="25"/>
      <c r="F23" s="25"/>
      <c r="G23" s="25">
        <v>28</v>
      </c>
      <c r="H23" s="26">
        <f>MAX(E23:G23)</f>
        <v>28</v>
      </c>
      <c r="I23" s="24">
        <v>47</v>
      </c>
      <c r="J23" s="25">
        <v>79</v>
      </c>
      <c r="K23" s="25"/>
      <c r="L23" s="25"/>
      <c r="M23" s="26">
        <f>MAX(J23:L23)</f>
        <v>79</v>
      </c>
      <c r="N23" s="24"/>
      <c r="O23" s="24">
        <f t="shared" si="0"/>
        <v>228</v>
      </c>
      <c r="P23" s="2">
        <f t="shared" si="1"/>
        <v>4</v>
      </c>
      <c r="Q23" s="2"/>
      <c r="R23" s="31">
        <v>85</v>
      </c>
      <c r="S23" s="2"/>
      <c r="T23" s="2"/>
      <c r="U23" s="2">
        <f t="shared" si="2"/>
        <v>1</v>
      </c>
      <c r="V23" s="2">
        <f t="shared" si="3"/>
        <v>0</v>
      </c>
      <c r="W23" s="2">
        <f t="shared" si="4"/>
        <v>1</v>
      </c>
      <c r="X23" s="2">
        <f t="shared" si="5"/>
        <v>1</v>
      </c>
      <c r="Y23" s="2">
        <f t="shared" si="6"/>
        <v>0</v>
      </c>
      <c r="Z23" s="2">
        <f t="shared" si="7"/>
        <v>3</v>
      </c>
      <c r="AA23" s="26">
        <f>O23-MIN(D23,H23:I23,M23:N23)</f>
        <v>200</v>
      </c>
      <c r="AB23" s="34" t="s">
        <v>366</v>
      </c>
    </row>
    <row r="24" spans="1:28">
      <c r="A24" s="2" t="s">
        <v>163</v>
      </c>
      <c r="B24" s="2" t="s">
        <v>227</v>
      </c>
      <c r="C24" s="2" t="s">
        <v>73</v>
      </c>
      <c r="D24" s="24">
        <v>70</v>
      </c>
      <c r="E24" s="25"/>
      <c r="F24" s="25"/>
      <c r="G24" s="25">
        <v>48</v>
      </c>
      <c r="H24" s="26">
        <f>MAX(E24:G24)</f>
        <v>48</v>
      </c>
      <c r="I24" s="24"/>
      <c r="J24" s="25"/>
      <c r="K24" s="25"/>
      <c r="L24" s="25"/>
      <c r="M24" s="26"/>
      <c r="N24" s="24">
        <v>79</v>
      </c>
      <c r="O24" s="24">
        <f t="shared" si="0"/>
        <v>197</v>
      </c>
      <c r="P24" s="2">
        <f t="shared" si="1"/>
        <v>3</v>
      </c>
      <c r="Q24" s="2"/>
      <c r="R24" s="2"/>
      <c r="S24" s="2"/>
      <c r="T24" s="2"/>
      <c r="U24" s="2">
        <f t="shared" si="2"/>
        <v>1</v>
      </c>
      <c r="V24" s="2">
        <f t="shared" si="3"/>
        <v>1</v>
      </c>
      <c r="W24" s="2">
        <f t="shared" si="4"/>
        <v>0</v>
      </c>
      <c r="X24" s="2">
        <f t="shared" si="5"/>
        <v>0</v>
      </c>
      <c r="Y24" s="2">
        <f t="shared" si="6"/>
        <v>1</v>
      </c>
      <c r="Z24" s="2">
        <f t="shared" si="7"/>
        <v>3</v>
      </c>
      <c r="AA24" s="26">
        <f t="shared" ref="AA24:AA30" si="10">O24</f>
        <v>197</v>
      </c>
      <c r="AB24" s="34" t="s">
        <v>366</v>
      </c>
    </row>
    <row r="25" spans="1:28">
      <c r="A25" s="2" t="s">
        <v>240</v>
      </c>
      <c r="B25" s="2" t="s">
        <v>28</v>
      </c>
      <c r="C25" s="2" t="s">
        <v>73</v>
      </c>
      <c r="D25" s="24">
        <v>64</v>
      </c>
      <c r="E25" s="25"/>
      <c r="F25" s="25"/>
      <c r="G25" s="25"/>
      <c r="H25" s="26"/>
      <c r="I25" s="24">
        <v>55</v>
      </c>
      <c r="J25" s="25">
        <v>77</v>
      </c>
      <c r="K25" s="25">
        <v>71</v>
      </c>
      <c r="L25" s="25"/>
      <c r="M25" s="26">
        <f>MAX(J25:L25)</f>
        <v>77</v>
      </c>
      <c r="N25" s="24"/>
      <c r="O25" s="24">
        <f t="shared" si="0"/>
        <v>196</v>
      </c>
      <c r="P25" s="2">
        <f t="shared" si="1"/>
        <v>3</v>
      </c>
      <c r="Q25" s="2"/>
      <c r="R25" s="2"/>
      <c r="S25" s="2"/>
      <c r="T25" s="2"/>
      <c r="U25" s="2">
        <f t="shared" si="2"/>
        <v>1</v>
      </c>
      <c r="V25" s="2">
        <f t="shared" si="3"/>
        <v>0</v>
      </c>
      <c r="W25" s="2">
        <f t="shared" si="4"/>
        <v>1</v>
      </c>
      <c r="X25" s="2">
        <f t="shared" si="5"/>
        <v>1</v>
      </c>
      <c r="Y25" s="2">
        <f t="shared" si="6"/>
        <v>0</v>
      </c>
      <c r="Z25" s="2">
        <f t="shared" si="7"/>
        <v>3</v>
      </c>
      <c r="AA25" s="26">
        <f t="shared" si="10"/>
        <v>196</v>
      </c>
      <c r="AB25" s="34" t="s">
        <v>366</v>
      </c>
    </row>
    <row r="26" spans="1:28">
      <c r="A26" s="2" t="s">
        <v>245</v>
      </c>
      <c r="B26" s="2" t="s">
        <v>85</v>
      </c>
      <c r="C26" s="2" t="s">
        <v>86</v>
      </c>
      <c r="D26" s="24">
        <v>61</v>
      </c>
      <c r="E26" s="25"/>
      <c r="F26" s="25"/>
      <c r="G26" s="25"/>
      <c r="H26" s="26"/>
      <c r="I26" s="24">
        <v>42</v>
      </c>
      <c r="J26" s="25">
        <v>66</v>
      </c>
      <c r="K26" s="25">
        <v>87</v>
      </c>
      <c r="L26" s="25"/>
      <c r="M26" s="26">
        <f>MAX(J26:L26)</f>
        <v>87</v>
      </c>
      <c r="N26" s="24"/>
      <c r="O26" s="24">
        <f t="shared" si="0"/>
        <v>190</v>
      </c>
      <c r="P26" s="2">
        <f t="shared" si="1"/>
        <v>3</v>
      </c>
      <c r="Q26" s="2"/>
      <c r="R26" s="2"/>
      <c r="S26" s="2"/>
      <c r="T26" s="2"/>
      <c r="U26" s="2">
        <f t="shared" si="2"/>
        <v>1</v>
      </c>
      <c r="V26" s="2">
        <f t="shared" si="3"/>
        <v>0</v>
      </c>
      <c r="W26" s="2">
        <f t="shared" si="4"/>
        <v>1</v>
      </c>
      <c r="X26" s="2">
        <f t="shared" si="5"/>
        <v>1</v>
      </c>
      <c r="Y26" s="2">
        <f t="shared" si="6"/>
        <v>0</v>
      </c>
      <c r="Z26" s="2">
        <f t="shared" si="7"/>
        <v>3</v>
      </c>
      <c r="AA26" s="26">
        <f t="shared" si="10"/>
        <v>190</v>
      </c>
      <c r="AB26" s="34" t="s">
        <v>366</v>
      </c>
    </row>
    <row r="27" spans="1:28">
      <c r="A27" s="2" t="s">
        <v>234</v>
      </c>
      <c r="B27" s="2" t="s">
        <v>39</v>
      </c>
      <c r="C27" s="2" t="s">
        <v>18</v>
      </c>
      <c r="D27" s="24">
        <v>60</v>
      </c>
      <c r="E27" s="25"/>
      <c r="F27" s="25"/>
      <c r="G27" s="25"/>
      <c r="H27" s="26"/>
      <c r="I27" s="24">
        <v>37</v>
      </c>
      <c r="J27" s="25"/>
      <c r="K27" s="25">
        <v>90</v>
      </c>
      <c r="L27" s="25"/>
      <c r="M27" s="26">
        <f>MAX(J27:L27)</f>
        <v>90</v>
      </c>
      <c r="N27" s="24"/>
      <c r="O27" s="24">
        <f t="shared" si="0"/>
        <v>187</v>
      </c>
      <c r="P27" s="2">
        <f t="shared" si="1"/>
        <v>3</v>
      </c>
      <c r="Q27" s="2"/>
      <c r="R27" s="2"/>
      <c r="S27" s="2"/>
      <c r="T27" s="2"/>
      <c r="U27" s="2">
        <f t="shared" si="2"/>
        <v>1</v>
      </c>
      <c r="V27" s="2">
        <f t="shared" si="3"/>
        <v>0</v>
      </c>
      <c r="W27" s="2">
        <f t="shared" si="4"/>
        <v>0</v>
      </c>
      <c r="X27" s="2">
        <f t="shared" si="5"/>
        <v>1</v>
      </c>
      <c r="Y27" s="2">
        <f t="shared" si="6"/>
        <v>0</v>
      </c>
      <c r="Z27" s="2">
        <f t="shared" si="7"/>
        <v>2</v>
      </c>
      <c r="AA27" s="26">
        <f t="shared" si="10"/>
        <v>187</v>
      </c>
      <c r="AB27" s="35" t="s">
        <v>369</v>
      </c>
    </row>
    <row r="28" spans="1:28">
      <c r="A28" s="2" t="s">
        <v>225</v>
      </c>
      <c r="B28" s="2" t="s">
        <v>80</v>
      </c>
      <c r="C28" s="2" t="s">
        <v>8</v>
      </c>
      <c r="D28" s="24">
        <v>85</v>
      </c>
      <c r="E28" s="25"/>
      <c r="F28" s="25"/>
      <c r="G28" s="25">
        <v>31</v>
      </c>
      <c r="H28" s="26">
        <f>MAX(E28:G28)</f>
        <v>31</v>
      </c>
      <c r="I28" s="24"/>
      <c r="J28" s="25"/>
      <c r="K28" s="25"/>
      <c r="L28" s="25"/>
      <c r="M28" s="26"/>
      <c r="N28" s="24">
        <v>70</v>
      </c>
      <c r="O28" s="24">
        <f t="shared" si="0"/>
        <v>186</v>
      </c>
      <c r="P28" s="2">
        <f t="shared" si="1"/>
        <v>3</v>
      </c>
      <c r="Q28" s="2"/>
      <c r="R28" s="2"/>
      <c r="S28" s="2"/>
      <c r="T28" s="2"/>
      <c r="U28" s="2">
        <f t="shared" si="2"/>
        <v>1</v>
      </c>
      <c r="V28" s="2">
        <f t="shared" si="3"/>
        <v>0</v>
      </c>
      <c r="W28" s="2">
        <f t="shared" si="4"/>
        <v>0</v>
      </c>
      <c r="X28" s="2">
        <f t="shared" si="5"/>
        <v>0</v>
      </c>
      <c r="Y28" s="2">
        <f t="shared" si="6"/>
        <v>1</v>
      </c>
      <c r="Z28" s="2">
        <f t="shared" si="7"/>
        <v>2</v>
      </c>
      <c r="AA28" s="26">
        <f t="shared" si="10"/>
        <v>186</v>
      </c>
      <c r="AB28" s="35" t="s">
        <v>369</v>
      </c>
    </row>
    <row r="29" spans="1:28">
      <c r="A29" s="2" t="s">
        <v>161</v>
      </c>
      <c r="B29" s="2" t="s">
        <v>104</v>
      </c>
      <c r="C29" s="2" t="s">
        <v>15</v>
      </c>
      <c r="D29" s="24"/>
      <c r="E29" s="25"/>
      <c r="F29" s="25"/>
      <c r="G29" s="25"/>
      <c r="H29" s="26"/>
      <c r="I29" s="24">
        <v>18</v>
      </c>
      <c r="J29" s="25"/>
      <c r="K29" s="25">
        <v>87</v>
      </c>
      <c r="L29" s="25"/>
      <c r="M29" s="26">
        <f>MAX(J29:L29)</f>
        <v>87</v>
      </c>
      <c r="N29" s="24">
        <v>73</v>
      </c>
      <c r="O29" s="24">
        <f t="shared" si="0"/>
        <v>178</v>
      </c>
      <c r="P29" s="2">
        <f t="shared" si="1"/>
        <v>3</v>
      </c>
      <c r="Q29" s="2"/>
      <c r="R29" s="2"/>
      <c r="S29" s="2"/>
      <c r="T29" s="2"/>
      <c r="U29" s="2">
        <f t="shared" si="2"/>
        <v>0</v>
      </c>
      <c r="V29" s="2">
        <f t="shared" si="3"/>
        <v>0</v>
      </c>
      <c r="W29" s="2">
        <f t="shared" si="4"/>
        <v>0</v>
      </c>
      <c r="X29" s="2">
        <f t="shared" si="5"/>
        <v>1</v>
      </c>
      <c r="Y29" s="2">
        <f t="shared" si="6"/>
        <v>1</v>
      </c>
      <c r="Z29" s="2">
        <f t="shared" si="7"/>
        <v>2</v>
      </c>
      <c r="AA29" s="26">
        <f t="shared" si="10"/>
        <v>178</v>
      </c>
      <c r="AB29" s="35" t="s">
        <v>369</v>
      </c>
    </row>
    <row r="30" spans="1:28">
      <c r="A30" s="14" t="s">
        <v>308</v>
      </c>
      <c r="B30" s="2"/>
      <c r="C30" s="2"/>
      <c r="D30" s="24">
        <v>84</v>
      </c>
      <c r="E30" s="25"/>
      <c r="F30" s="25"/>
      <c r="G30" s="25"/>
      <c r="H30" s="26">
        <f t="shared" ref="H30:H36" si="11">MAX(E30:G30)</f>
        <v>0</v>
      </c>
      <c r="I30" s="24"/>
      <c r="J30" s="25"/>
      <c r="K30" s="25"/>
      <c r="L30" s="25"/>
      <c r="M30" s="26"/>
      <c r="N30" s="24">
        <v>81</v>
      </c>
      <c r="O30" s="24">
        <f t="shared" si="0"/>
        <v>165</v>
      </c>
      <c r="P30" s="2">
        <f t="shared" si="1"/>
        <v>3</v>
      </c>
      <c r="Q30" s="2"/>
      <c r="R30" s="2"/>
      <c r="S30" s="2"/>
      <c r="T30" s="2"/>
      <c r="U30" s="2">
        <f t="shared" si="2"/>
        <v>1</v>
      </c>
      <c r="V30" s="2">
        <f t="shared" si="3"/>
        <v>0</v>
      </c>
      <c r="W30" s="2">
        <f t="shared" si="4"/>
        <v>0</v>
      </c>
      <c r="X30" s="2">
        <f t="shared" si="5"/>
        <v>0</v>
      </c>
      <c r="Y30" s="2">
        <f t="shared" si="6"/>
        <v>1</v>
      </c>
      <c r="Z30" s="2">
        <f t="shared" si="7"/>
        <v>2</v>
      </c>
      <c r="AA30" s="26">
        <f t="shared" si="10"/>
        <v>165</v>
      </c>
      <c r="AB30" s="35" t="s">
        <v>369</v>
      </c>
    </row>
    <row r="31" spans="1:28">
      <c r="A31" s="2" t="s">
        <v>246</v>
      </c>
      <c r="B31" s="2" t="s">
        <v>31</v>
      </c>
      <c r="C31" s="2" t="s">
        <v>57</v>
      </c>
      <c r="D31" s="24">
        <v>64</v>
      </c>
      <c r="E31" s="25"/>
      <c r="F31" s="25"/>
      <c r="G31" s="25">
        <v>1</v>
      </c>
      <c r="H31" s="26">
        <f t="shared" si="11"/>
        <v>1</v>
      </c>
      <c r="I31" s="24">
        <v>18</v>
      </c>
      <c r="J31" s="25">
        <v>82</v>
      </c>
      <c r="K31" s="25"/>
      <c r="L31" s="25">
        <v>80</v>
      </c>
      <c r="M31" s="26">
        <f>MAX(J31:L31)</f>
        <v>82</v>
      </c>
      <c r="N31" s="24"/>
      <c r="O31" s="24">
        <f t="shared" si="0"/>
        <v>165</v>
      </c>
      <c r="P31" s="2">
        <f t="shared" si="1"/>
        <v>4</v>
      </c>
      <c r="Q31" s="2"/>
      <c r="R31" s="2"/>
      <c r="S31" s="31">
        <v>85</v>
      </c>
      <c r="T31" s="2"/>
      <c r="U31" s="2">
        <f t="shared" si="2"/>
        <v>1</v>
      </c>
      <c r="V31" s="2">
        <f t="shared" si="3"/>
        <v>0</v>
      </c>
      <c r="W31" s="2">
        <f t="shared" si="4"/>
        <v>0</v>
      </c>
      <c r="X31" s="2">
        <f t="shared" si="5"/>
        <v>1</v>
      </c>
      <c r="Y31" s="2">
        <f t="shared" si="6"/>
        <v>0</v>
      </c>
      <c r="Z31" s="2">
        <f t="shared" si="7"/>
        <v>2</v>
      </c>
      <c r="AA31" s="26">
        <f>O31-MIN(D31,H31:I31,M31:N31)</f>
        <v>164</v>
      </c>
      <c r="AB31" s="35" t="s">
        <v>369</v>
      </c>
    </row>
    <row r="32" spans="1:28">
      <c r="A32" s="2" t="s">
        <v>235</v>
      </c>
      <c r="B32" s="2" t="s">
        <v>236</v>
      </c>
      <c r="C32" s="2" t="s">
        <v>146</v>
      </c>
      <c r="D32" s="24">
        <v>55</v>
      </c>
      <c r="E32" s="25"/>
      <c r="F32" s="25"/>
      <c r="G32" s="25">
        <v>18</v>
      </c>
      <c r="H32" s="26">
        <f t="shared" si="11"/>
        <v>18</v>
      </c>
      <c r="I32" s="24">
        <v>34</v>
      </c>
      <c r="J32" s="25"/>
      <c r="K32" s="25"/>
      <c r="L32" s="25"/>
      <c r="M32" s="26"/>
      <c r="N32" s="24">
        <v>59</v>
      </c>
      <c r="O32" s="24">
        <f t="shared" si="0"/>
        <v>166</v>
      </c>
      <c r="P32" s="2">
        <f t="shared" si="1"/>
        <v>4</v>
      </c>
      <c r="Q32" s="2"/>
      <c r="R32" s="2"/>
      <c r="S32" s="2"/>
      <c r="T32" s="2"/>
      <c r="U32" s="2">
        <f t="shared" si="2"/>
        <v>1</v>
      </c>
      <c r="V32" s="2">
        <f t="shared" si="3"/>
        <v>0</v>
      </c>
      <c r="W32" s="2">
        <f t="shared" si="4"/>
        <v>0</v>
      </c>
      <c r="X32" s="2">
        <f t="shared" si="5"/>
        <v>0</v>
      </c>
      <c r="Y32" s="2">
        <f t="shared" si="6"/>
        <v>1</v>
      </c>
      <c r="Z32" s="2">
        <f t="shared" si="7"/>
        <v>2</v>
      </c>
      <c r="AA32" s="26">
        <f>O32-MIN(D32,H32:I32,M32:N32)</f>
        <v>148</v>
      </c>
      <c r="AB32" s="35" t="s">
        <v>369</v>
      </c>
    </row>
    <row r="33" spans="1:28">
      <c r="A33" s="2" t="s">
        <v>237</v>
      </c>
      <c r="B33" s="2" t="s">
        <v>199</v>
      </c>
      <c r="C33" s="2" t="s">
        <v>18</v>
      </c>
      <c r="D33" s="24">
        <v>57</v>
      </c>
      <c r="E33" s="25"/>
      <c r="F33" s="25"/>
      <c r="G33" s="25">
        <v>0.52083333333333337</v>
      </c>
      <c r="H33" s="26">
        <f t="shared" si="11"/>
        <v>0.52083333333333337</v>
      </c>
      <c r="I33" s="24">
        <v>42</v>
      </c>
      <c r="J33" s="25"/>
      <c r="K33" s="25"/>
      <c r="L33" s="25"/>
      <c r="M33" s="26"/>
      <c r="N33" s="24">
        <v>47</v>
      </c>
      <c r="O33" s="24">
        <f t="shared" si="0"/>
        <v>146.52083333333334</v>
      </c>
      <c r="P33" s="2">
        <f t="shared" si="1"/>
        <v>4</v>
      </c>
      <c r="Q33" s="2"/>
      <c r="R33" s="2"/>
      <c r="S33" s="2"/>
      <c r="T33" s="2"/>
      <c r="U33" s="2">
        <f t="shared" si="2"/>
        <v>1</v>
      </c>
      <c r="V33" s="2">
        <f t="shared" si="3"/>
        <v>0</v>
      </c>
      <c r="W33" s="2">
        <f t="shared" si="4"/>
        <v>1</v>
      </c>
      <c r="X33" s="2">
        <f t="shared" si="5"/>
        <v>0</v>
      </c>
      <c r="Y33" s="2">
        <f t="shared" si="6"/>
        <v>0</v>
      </c>
      <c r="Z33" s="2">
        <f t="shared" si="7"/>
        <v>2</v>
      </c>
      <c r="AA33" s="26">
        <f>O33-MIN(D33,H33:I33,M33:N33)</f>
        <v>146</v>
      </c>
      <c r="AB33" s="35" t="s">
        <v>369</v>
      </c>
    </row>
    <row r="34" spans="1:28">
      <c r="A34" s="2" t="s">
        <v>185</v>
      </c>
      <c r="B34" s="2" t="s">
        <v>142</v>
      </c>
      <c r="C34" s="2" t="s">
        <v>10</v>
      </c>
      <c r="D34" s="24">
        <v>60</v>
      </c>
      <c r="E34" s="25"/>
      <c r="F34" s="25"/>
      <c r="G34" s="25">
        <v>27</v>
      </c>
      <c r="H34" s="26">
        <f t="shared" si="11"/>
        <v>27</v>
      </c>
      <c r="I34" s="24">
        <v>43.285714285714285</v>
      </c>
      <c r="J34" s="25"/>
      <c r="K34" s="25"/>
      <c r="L34" s="25"/>
      <c r="M34" s="26"/>
      <c r="N34" s="24"/>
      <c r="O34" s="24">
        <f t="shared" si="0"/>
        <v>130.28571428571428</v>
      </c>
      <c r="P34" s="2">
        <f t="shared" si="1"/>
        <v>3</v>
      </c>
      <c r="Q34" s="2"/>
      <c r="R34" s="2"/>
      <c r="S34" s="2"/>
      <c r="T34" s="2"/>
      <c r="U34" s="2">
        <f t="shared" si="2"/>
        <v>1</v>
      </c>
      <c r="V34" s="2">
        <f t="shared" si="3"/>
        <v>0</v>
      </c>
      <c r="W34" s="2">
        <f t="shared" si="4"/>
        <v>1</v>
      </c>
      <c r="X34" s="2">
        <f t="shared" si="5"/>
        <v>0</v>
      </c>
      <c r="Y34" s="2">
        <f t="shared" si="6"/>
        <v>0</v>
      </c>
      <c r="Z34" s="2">
        <f t="shared" si="7"/>
        <v>2</v>
      </c>
      <c r="AA34" s="26">
        <f t="shared" ref="AA34:AA45" si="12">O34</f>
        <v>130.28571428571428</v>
      </c>
      <c r="AB34" s="35" t="s">
        <v>369</v>
      </c>
    </row>
    <row r="35" spans="1:28">
      <c r="A35" s="2" t="s">
        <v>131</v>
      </c>
      <c r="B35" s="2" t="s">
        <v>29</v>
      </c>
      <c r="C35" s="2" t="s">
        <v>0</v>
      </c>
      <c r="D35" s="24">
        <v>51</v>
      </c>
      <c r="E35" s="25">
        <v>67</v>
      </c>
      <c r="F35" s="25"/>
      <c r="G35" s="25">
        <v>49</v>
      </c>
      <c r="H35" s="26">
        <f t="shared" si="11"/>
        <v>67</v>
      </c>
      <c r="I35" s="24"/>
      <c r="J35" s="25"/>
      <c r="K35" s="25"/>
      <c r="L35" s="25"/>
      <c r="M35" s="26"/>
      <c r="N35" s="24"/>
      <c r="O35" s="24">
        <f t="shared" si="0"/>
        <v>118</v>
      </c>
      <c r="P35" s="2">
        <f t="shared" si="1"/>
        <v>2</v>
      </c>
      <c r="Q35" s="2"/>
      <c r="R35" s="2"/>
      <c r="S35" s="2"/>
      <c r="T35" s="2"/>
      <c r="U35" s="2">
        <f t="shared" si="2"/>
        <v>1</v>
      </c>
      <c r="V35" s="2">
        <f t="shared" si="3"/>
        <v>1</v>
      </c>
      <c r="W35" s="2">
        <f t="shared" si="4"/>
        <v>0</v>
      </c>
      <c r="X35" s="2">
        <f t="shared" si="5"/>
        <v>0</v>
      </c>
      <c r="Y35" s="2">
        <f t="shared" si="6"/>
        <v>0</v>
      </c>
      <c r="Z35" s="2">
        <f t="shared" si="7"/>
        <v>2</v>
      </c>
      <c r="AA35" s="26">
        <f t="shared" si="12"/>
        <v>118</v>
      </c>
      <c r="AB35" s="35" t="s">
        <v>369</v>
      </c>
    </row>
    <row r="36" spans="1:28">
      <c r="A36" s="2" t="s">
        <v>228</v>
      </c>
      <c r="B36" s="2" t="s">
        <v>153</v>
      </c>
      <c r="C36" s="2" t="s">
        <v>53</v>
      </c>
      <c r="D36" s="24">
        <v>50</v>
      </c>
      <c r="E36" s="25"/>
      <c r="F36" s="25">
        <v>21</v>
      </c>
      <c r="G36" s="25"/>
      <c r="H36" s="26">
        <f t="shared" si="11"/>
        <v>21</v>
      </c>
      <c r="I36" s="24"/>
      <c r="J36" s="25"/>
      <c r="K36" s="25"/>
      <c r="L36" s="25"/>
      <c r="M36" s="26"/>
      <c r="N36" s="24">
        <v>47</v>
      </c>
      <c r="O36" s="24">
        <f t="shared" si="0"/>
        <v>118</v>
      </c>
      <c r="P36" s="2">
        <f t="shared" si="1"/>
        <v>3</v>
      </c>
      <c r="Q36" s="2"/>
      <c r="R36" s="2"/>
      <c r="S36" s="2"/>
      <c r="T36" s="2"/>
      <c r="U36" s="2">
        <f t="shared" si="2"/>
        <v>1</v>
      </c>
      <c r="V36" s="2">
        <f t="shared" si="3"/>
        <v>0</v>
      </c>
      <c r="W36" s="2">
        <f t="shared" si="4"/>
        <v>0</v>
      </c>
      <c r="X36" s="2">
        <f t="shared" si="5"/>
        <v>0</v>
      </c>
      <c r="Y36" s="2">
        <f t="shared" si="6"/>
        <v>0</v>
      </c>
      <c r="Z36" s="2">
        <f t="shared" si="7"/>
        <v>1</v>
      </c>
      <c r="AA36" s="26">
        <f t="shared" si="12"/>
        <v>118</v>
      </c>
    </row>
    <row r="37" spans="1:28">
      <c r="A37" s="14" t="s">
        <v>307</v>
      </c>
      <c r="B37" s="2"/>
      <c r="C37" s="2"/>
      <c r="D37" s="24">
        <v>89</v>
      </c>
      <c r="E37" s="25"/>
      <c r="F37" s="25"/>
      <c r="G37" s="25"/>
      <c r="H37" s="26"/>
      <c r="I37" s="24"/>
      <c r="J37" s="25"/>
      <c r="K37" s="25"/>
      <c r="L37" s="25"/>
      <c r="M37" s="26"/>
      <c r="N37" s="24"/>
      <c r="O37" s="24">
        <f t="shared" si="0"/>
        <v>89</v>
      </c>
      <c r="P37" s="2">
        <f t="shared" si="1"/>
        <v>1</v>
      </c>
      <c r="Q37" s="2"/>
      <c r="R37" s="2"/>
      <c r="S37" s="2"/>
      <c r="T37" s="2"/>
      <c r="U37" s="2">
        <f t="shared" si="2"/>
        <v>1</v>
      </c>
      <c r="V37" s="2">
        <f t="shared" si="3"/>
        <v>0</v>
      </c>
      <c r="W37" s="2">
        <f t="shared" si="4"/>
        <v>0</v>
      </c>
      <c r="X37" s="2">
        <f t="shared" si="5"/>
        <v>0</v>
      </c>
      <c r="Y37" s="2">
        <f t="shared" si="6"/>
        <v>0</v>
      </c>
      <c r="Z37" s="2">
        <f t="shared" si="7"/>
        <v>1</v>
      </c>
      <c r="AA37" s="26">
        <f t="shared" si="12"/>
        <v>89</v>
      </c>
    </row>
    <row r="38" spans="1:28">
      <c r="A38" s="2" t="s">
        <v>238</v>
      </c>
      <c r="B38" s="2" t="s">
        <v>28</v>
      </c>
      <c r="C38" s="2" t="s">
        <v>239</v>
      </c>
      <c r="D38" s="24">
        <v>25</v>
      </c>
      <c r="E38" s="25"/>
      <c r="F38" s="25"/>
      <c r="G38" s="25">
        <v>2</v>
      </c>
      <c r="H38" s="26">
        <f>MAX(E38:G38)</f>
        <v>2</v>
      </c>
      <c r="I38" s="24"/>
      <c r="J38" s="25"/>
      <c r="K38" s="25"/>
      <c r="L38" s="25"/>
      <c r="M38" s="26"/>
      <c r="N38" s="24">
        <v>54</v>
      </c>
      <c r="O38" s="24">
        <f t="shared" si="0"/>
        <v>81</v>
      </c>
      <c r="P38" s="2">
        <f t="shared" si="1"/>
        <v>3</v>
      </c>
      <c r="Q38" s="2"/>
      <c r="R38" s="2"/>
      <c r="S38" s="2"/>
      <c r="T38" s="2"/>
      <c r="U38" s="2">
        <f t="shared" si="2"/>
        <v>0</v>
      </c>
      <c r="V38" s="2">
        <f t="shared" si="3"/>
        <v>0</v>
      </c>
      <c r="W38" s="2">
        <f t="shared" si="4"/>
        <v>0</v>
      </c>
      <c r="X38" s="2">
        <f t="shared" si="5"/>
        <v>0</v>
      </c>
      <c r="Y38" s="2">
        <f t="shared" si="6"/>
        <v>1</v>
      </c>
      <c r="Z38" s="2">
        <f t="shared" si="7"/>
        <v>1</v>
      </c>
      <c r="AA38" s="26">
        <f t="shared" si="12"/>
        <v>81</v>
      </c>
    </row>
    <row r="39" spans="1:28">
      <c r="A39" s="2" t="s">
        <v>229</v>
      </c>
      <c r="B39" s="2" t="s">
        <v>136</v>
      </c>
      <c r="C39" s="2" t="s">
        <v>13</v>
      </c>
      <c r="D39" s="24">
        <v>32</v>
      </c>
      <c r="E39" s="25"/>
      <c r="F39" s="25"/>
      <c r="G39" s="25"/>
      <c r="H39" s="26"/>
      <c r="I39" s="24">
        <v>18.857142857142858</v>
      </c>
      <c r="J39" s="25"/>
      <c r="K39" s="25">
        <v>40</v>
      </c>
      <c r="L39" s="25"/>
      <c r="M39" s="26">
        <f>MAX(J39:L39)</f>
        <v>40</v>
      </c>
      <c r="N39" s="24"/>
      <c r="O39" s="24">
        <f t="shared" si="0"/>
        <v>90.857142857142861</v>
      </c>
      <c r="P39" s="2">
        <f t="shared" si="1"/>
        <v>3</v>
      </c>
      <c r="Q39" s="2"/>
      <c r="R39" s="2"/>
      <c r="S39" s="2"/>
      <c r="T39" s="2"/>
      <c r="U39" s="2">
        <f t="shared" si="2"/>
        <v>0</v>
      </c>
      <c r="V39" s="2">
        <f t="shared" si="3"/>
        <v>0</v>
      </c>
      <c r="W39" s="2">
        <f t="shared" si="4"/>
        <v>0</v>
      </c>
      <c r="X39" s="2">
        <f t="shared" si="5"/>
        <v>0</v>
      </c>
      <c r="Y39" s="2">
        <f t="shared" si="6"/>
        <v>0</v>
      </c>
      <c r="Z39" s="2">
        <f t="shared" si="7"/>
        <v>0</v>
      </c>
      <c r="AA39" s="26">
        <f t="shared" si="12"/>
        <v>90.857142857142861</v>
      </c>
    </row>
    <row r="40" spans="1:28">
      <c r="A40" s="2" t="s">
        <v>130</v>
      </c>
      <c r="B40" s="2" t="s">
        <v>71</v>
      </c>
      <c r="C40" s="2" t="s">
        <v>119</v>
      </c>
      <c r="D40" s="24">
        <v>31</v>
      </c>
      <c r="E40" s="25"/>
      <c r="F40" s="25"/>
      <c r="G40" s="25">
        <v>7</v>
      </c>
      <c r="H40" s="26">
        <f>MAX(E40:G40)</f>
        <v>7</v>
      </c>
      <c r="I40" s="24"/>
      <c r="J40" s="25"/>
      <c r="K40" s="25"/>
      <c r="L40" s="25"/>
      <c r="M40" s="26"/>
      <c r="N40" s="24">
        <v>26</v>
      </c>
      <c r="O40" s="24">
        <f t="shared" si="0"/>
        <v>64</v>
      </c>
      <c r="P40" s="2">
        <f t="shared" si="1"/>
        <v>3</v>
      </c>
      <c r="Q40" s="2"/>
      <c r="R40" s="2"/>
      <c r="S40" s="2"/>
      <c r="T40" s="2"/>
      <c r="U40" s="2">
        <f t="shared" si="2"/>
        <v>0</v>
      </c>
      <c r="V40" s="2">
        <f t="shared" si="3"/>
        <v>0</v>
      </c>
      <c r="W40" s="2">
        <f t="shared" si="4"/>
        <v>0</v>
      </c>
      <c r="X40" s="2">
        <f t="shared" si="5"/>
        <v>0</v>
      </c>
      <c r="Y40" s="2">
        <f t="shared" si="6"/>
        <v>0</v>
      </c>
      <c r="Z40" s="2">
        <f t="shared" si="7"/>
        <v>0</v>
      </c>
      <c r="AA40" s="26">
        <f t="shared" si="12"/>
        <v>64</v>
      </c>
    </row>
    <row r="41" spans="1:28">
      <c r="A41" s="2" t="s">
        <v>98</v>
      </c>
      <c r="B41" s="2" t="s">
        <v>55</v>
      </c>
      <c r="C41" s="2" t="s">
        <v>16</v>
      </c>
      <c r="D41" s="24">
        <v>30</v>
      </c>
      <c r="E41" s="25"/>
      <c r="F41" s="25"/>
      <c r="G41" s="25">
        <v>14</v>
      </c>
      <c r="H41" s="26">
        <f>MAX(E41:G41)</f>
        <v>14</v>
      </c>
      <c r="I41" s="24"/>
      <c r="J41" s="25"/>
      <c r="K41" s="25"/>
      <c r="L41" s="25"/>
      <c r="M41" s="26"/>
      <c r="N41" s="24">
        <v>18</v>
      </c>
      <c r="O41" s="24">
        <f t="shared" si="0"/>
        <v>62</v>
      </c>
      <c r="P41" s="2">
        <f t="shared" si="1"/>
        <v>3</v>
      </c>
      <c r="Q41" s="2"/>
      <c r="R41" s="2"/>
      <c r="S41" s="2"/>
      <c r="T41" s="2"/>
      <c r="U41" s="2">
        <f t="shared" si="2"/>
        <v>0</v>
      </c>
      <c r="V41" s="2">
        <f t="shared" si="3"/>
        <v>0</v>
      </c>
      <c r="W41" s="2">
        <f t="shared" si="4"/>
        <v>0</v>
      </c>
      <c r="X41" s="2">
        <f t="shared" si="5"/>
        <v>0</v>
      </c>
      <c r="Y41" s="2">
        <f t="shared" si="6"/>
        <v>0</v>
      </c>
      <c r="Z41" s="2">
        <f t="shared" si="7"/>
        <v>0</v>
      </c>
      <c r="AA41" s="26">
        <f t="shared" si="12"/>
        <v>62</v>
      </c>
    </row>
    <row r="42" spans="1:28">
      <c r="A42" s="2" t="s">
        <v>241</v>
      </c>
      <c r="B42" s="2" t="s">
        <v>96</v>
      </c>
      <c r="C42" s="2" t="s">
        <v>89</v>
      </c>
      <c r="D42" s="24">
        <v>26</v>
      </c>
      <c r="E42" s="25"/>
      <c r="F42" s="25"/>
      <c r="G42" s="25"/>
      <c r="H42" s="26"/>
      <c r="I42" s="24">
        <v>18</v>
      </c>
      <c r="J42" s="25"/>
      <c r="K42" s="25"/>
      <c r="L42" s="25"/>
      <c r="M42" s="26"/>
      <c r="N42" s="24"/>
      <c r="O42" s="24">
        <f t="shared" si="0"/>
        <v>44</v>
      </c>
      <c r="P42" s="2">
        <f t="shared" si="1"/>
        <v>2</v>
      </c>
      <c r="Q42" s="2"/>
      <c r="R42" s="2"/>
      <c r="S42" s="2"/>
      <c r="T42" s="2"/>
      <c r="U42" s="2">
        <f t="shared" si="2"/>
        <v>0</v>
      </c>
      <c r="V42" s="2">
        <f t="shared" si="3"/>
        <v>0</v>
      </c>
      <c r="W42" s="2">
        <f t="shared" si="4"/>
        <v>0</v>
      </c>
      <c r="X42" s="2">
        <f t="shared" si="5"/>
        <v>0</v>
      </c>
      <c r="Y42" s="2">
        <f t="shared" si="6"/>
        <v>0</v>
      </c>
      <c r="Z42" s="2">
        <f t="shared" si="7"/>
        <v>0</v>
      </c>
      <c r="AA42" s="26">
        <f t="shared" si="12"/>
        <v>44</v>
      </c>
    </row>
    <row r="43" spans="1:28">
      <c r="A43" s="2" t="s">
        <v>231</v>
      </c>
      <c r="B43" s="2" t="s">
        <v>96</v>
      </c>
      <c r="C43" s="2" t="s">
        <v>41</v>
      </c>
      <c r="D43" s="24">
        <v>4</v>
      </c>
      <c r="E43" s="25"/>
      <c r="F43" s="25"/>
      <c r="G43" s="25"/>
      <c r="H43" s="26"/>
      <c r="I43" s="24">
        <v>5</v>
      </c>
      <c r="J43" s="25">
        <v>25</v>
      </c>
      <c r="K43" s="25"/>
      <c r="L43" s="25"/>
      <c r="M43" s="26">
        <f>MAX(J43:L43)</f>
        <v>25</v>
      </c>
      <c r="N43" s="24"/>
      <c r="O43" s="24">
        <f t="shared" si="0"/>
        <v>34</v>
      </c>
      <c r="P43" s="2">
        <f t="shared" si="1"/>
        <v>3</v>
      </c>
      <c r="Q43" s="2"/>
      <c r="R43" s="2"/>
      <c r="S43" s="2"/>
      <c r="T43" s="2"/>
      <c r="U43" s="2">
        <f t="shared" si="2"/>
        <v>0</v>
      </c>
      <c r="V43" s="2">
        <f t="shared" si="3"/>
        <v>0</v>
      </c>
      <c r="W43" s="2">
        <f t="shared" si="4"/>
        <v>0</v>
      </c>
      <c r="X43" s="2">
        <f t="shared" si="5"/>
        <v>0</v>
      </c>
      <c r="Y43" s="2">
        <f t="shared" si="6"/>
        <v>0</v>
      </c>
      <c r="Z43" s="2">
        <f t="shared" si="7"/>
        <v>0</v>
      </c>
      <c r="AA43" s="26">
        <f t="shared" si="12"/>
        <v>34</v>
      </c>
    </row>
    <row r="44" spans="1:28">
      <c r="A44" s="2" t="s">
        <v>233</v>
      </c>
      <c r="B44" s="2" t="s">
        <v>61</v>
      </c>
      <c r="C44" s="2" t="s">
        <v>0</v>
      </c>
      <c r="D44" s="24">
        <v>6</v>
      </c>
      <c r="E44" s="25"/>
      <c r="F44" s="25"/>
      <c r="G44" s="25"/>
      <c r="H44" s="26">
        <f>MAX(E44:G44)</f>
        <v>0</v>
      </c>
      <c r="I44" s="24"/>
      <c r="J44" s="25"/>
      <c r="K44" s="25"/>
      <c r="L44" s="25"/>
      <c r="M44" s="26"/>
      <c r="N44" s="24"/>
      <c r="O44" s="24">
        <f t="shared" si="0"/>
        <v>6</v>
      </c>
      <c r="P44" s="2">
        <f t="shared" si="1"/>
        <v>2</v>
      </c>
      <c r="Q44" s="2"/>
      <c r="R44" s="2"/>
      <c r="S44" s="2"/>
      <c r="T44" s="2"/>
      <c r="U44" s="2">
        <f t="shared" si="2"/>
        <v>0</v>
      </c>
      <c r="V44" s="2">
        <f t="shared" si="3"/>
        <v>0</v>
      </c>
      <c r="W44" s="2">
        <f t="shared" si="4"/>
        <v>0</v>
      </c>
      <c r="X44" s="2">
        <f t="shared" si="5"/>
        <v>0</v>
      </c>
      <c r="Y44" s="2">
        <f t="shared" si="6"/>
        <v>0</v>
      </c>
      <c r="Z44" s="2">
        <f t="shared" si="7"/>
        <v>0</v>
      </c>
      <c r="AA44" s="26">
        <f t="shared" si="12"/>
        <v>6</v>
      </c>
    </row>
    <row r="45" spans="1:28">
      <c r="A45" s="14" t="s">
        <v>247</v>
      </c>
      <c r="B45" s="2"/>
      <c r="C45" s="2"/>
      <c r="D45" s="24"/>
      <c r="E45" s="25"/>
      <c r="F45" s="25"/>
      <c r="G45" s="25"/>
      <c r="H45" s="26"/>
      <c r="I45" s="24"/>
      <c r="J45" s="25"/>
      <c r="K45" s="25"/>
      <c r="L45" s="25"/>
      <c r="M45" s="26"/>
      <c r="N45" s="24"/>
      <c r="O45" s="24">
        <f t="shared" si="0"/>
        <v>0</v>
      </c>
      <c r="P45" s="2">
        <f t="shared" si="1"/>
        <v>0</v>
      </c>
      <c r="Q45" s="2"/>
      <c r="R45" s="2"/>
      <c r="S45" s="2"/>
      <c r="T45" s="2"/>
      <c r="U45" s="2">
        <f t="shared" si="2"/>
        <v>0</v>
      </c>
      <c r="V45" s="2">
        <f t="shared" si="3"/>
        <v>0</v>
      </c>
      <c r="W45" s="2">
        <f t="shared" si="4"/>
        <v>0</v>
      </c>
      <c r="X45" s="2">
        <f t="shared" si="5"/>
        <v>0</v>
      </c>
      <c r="Y45" s="2">
        <f t="shared" si="6"/>
        <v>0</v>
      </c>
      <c r="Z45" s="2">
        <f t="shared" si="7"/>
        <v>0</v>
      </c>
      <c r="AA45" s="26">
        <f t="shared" si="12"/>
        <v>0</v>
      </c>
    </row>
    <row r="46" spans="1:28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8" spans="1:28">
      <c r="R48" s="8" t="s">
        <v>357</v>
      </c>
      <c r="S48" s="8" t="s">
        <v>357</v>
      </c>
      <c r="U48" s="8" t="s">
        <v>341</v>
      </c>
      <c r="V48" s="8" t="s">
        <v>342</v>
      </c>
      <c r="W48" s="8" t="s">
        <v>344</v>
      </c>
      <c r="X48" s="8" t="s">
        <v>358</v>
      </c>
      <c r="Y48" s="8" t="s">
        <v>341</v>
      </c>
    </row>
  </sheetData>
  <sortState ref="A2:AE45">
    <sortCondition descending="1" ref="Z2:Z45"/>
    <sortCondition descending="1" ref="AA2:AA45"/>
  </sortState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workbookViewId="0">
      <pane ySplit="1" topLeftCell="A2" activePane="bottomLeft" state="frozen"/>
      <selection pane="bottomLeft" activeCell="V2" sqref="V2:V7"/>
    </sheetView>
  </sheetViews>
  <sheetFormatPr defaultColWidth="8.88671875" defaultRowHeight="14.4"/>
  <cols>
    <col min="1" max="1" width="13.33203125" style="8" customWidth="1"/>
    <col min="2" max="2" width="11.109375" style="8" customWidth="1"/>
    <col min="3" max="3" width="12.109375" style="8" customWidth="1"/>
    <col min="4" max="8" width="4.5546875" style="8" customWidth="1"/>
    <col min="9" max="9" width="4.21875" style="8" customWidth="1"/>
    <col min="10" max="11" width="5.109375" style="8" customWidth="1"/>
    <col min="12" max="12" width="6.88671875" style="8" customWidth="1"/>
    <col min="13" max="13" width="5.109375" style="8" customWidth="1"/>
    <col min="14" max="14" width="1.88671875" style="8" customWidth="1"/>
    <col min="15" max="21" width="5.109375" style="8" customWidth="1"/>
    <col min="22" max="23" width="8.88671875" style="8"/>
    <col min="24" max="24" width="34.88671875" style="8" customWidth="1"/>
    <col min="25" max="16384" width="8.88671875" style="8"/>
  </cols>
  <sheetData>
    <row r="1" spans="1:24" ht="53.4">
      <c r="A1" s="6" t="s">
        <v>1</v>
      </c>
      <c r="B1" s="6" t="s">
        <v>2</v>
      </c>
      <c r="C1" s="6" t="s">
        <v>3</v>
      </c>
      <c r="D1" s="17" t="s">
        <v>310</v>
      </c>
      <c r="E1" s="18" t="s">
        <v>311</v>
      </c>
      <c r="F1" s="19" t="s">
        <v>312</v>
      </c>
      <c r="G1" s="20" t="s">
        <v>313</v>
      </c>
      <c r="H1" s="20" t="s">
        <v>314</v>
      </c>
      <c r="I1" s="20" t="s">
        <v>315</v>
      </c>
      <c r="J1" s="18" t="s">
        <v>316</v>
      </c>
      <c r="K1" s="19" t="s">
        <v>317</v>
      </c>
      <c r="L1" s="21" t="s">
        <v>318</v>
      </c>
      <c r="M1" s="22" t="s">
        <v>319</v>
      </c>
      <c r="N1" s="22"/>
      <c r="O1" s="22" t="s">
        <v>320</v>
      </c>
      <c r="P1" s="22" t="s">
        <v>321</v>
      </c>
      <c r="Q1" s="23" t="s">
        <v>322</v>
      </c>
      <c r="R1" s="23" t="s">
        <v>323</v>
      </c>
      <c r="S1" s="23" t="s">
        <v>324</v>
      </c>
      <c r="T1" s="23" t="s">
        <v>325</v>
      </c>
      <c r="U1" s="23" t="s">
        <v>326</v>
      </c>
      <c r="V1" s="21" t="s">
        <v>327</v>
      </c>
      <c r="W1" s="23" t="s">
        <v>328</v>
      </c>
    </row>
    <row r="2" spans="1:24">
      <c r="A2" s="2" t="s">
        <v>74</v>
      </c>
      <c r="B2" s="2" t="s">
        <v>75</v>
      </c>
      <c r="C2" s="2" t="s">
        <v>36</v>
      </c>
      <c r="D2" s="24">
        <v>92</v>
      </c>
      <c r="E2" s="26">
        <v>79</v>
      </c>
      <c r="F2" s="2"/>
      <c r="G2" s="25"/>
      <c r="H2" s="25"/>
      <c r="I2" s="25"/>
      <c r="J2" s="26"/>
      <c r="K2" s="24">
        <v>60</v>
      </c>
      <c r="L2" s="24">
        <f t="shared" ref="L2:L16" si="0">SUM(D2:F2,J2:K2)</f>
        <v>231</v>
      </c>
      <c r="M2" s="2">
        <f t="shared" ref="M2:M16" si="1">COUNT(D2:F2,J2:K2)</f>
        <v>3</v>
      </c>
      <c r="N2" s="2"/>
      <c r="O2" s="2"/>
      <c r="P2" s="2"/>
      <c r="Q2" s="2">
        <f t="shared" ref="Q2:Q16" si="2">IF(D2&gt;=50,1,0)</f>
        <v>1</v>
      </c>
      <c r="R2" s="2">
        <f t="shared" ref="R2:R16" si="3">IF(E2&gt;=40,1,0)</f>
        <v>1</v>
      </c>
      <c r="S2" s="2">
        <f t="shared" ref="S2:S16" si="4">IF(F2&gt;40,1,0)</f>
        <v>0</v>
      </c>
      <c r="T2" s="2">
        <f t="shared" ref="T2:T16" si="5">IF(J2&gt;=60,1,0)</f>
        <v>0</v>
      </c>
      <c r="U2" s="2">
        <f t="shared" ref="U2:U16" si="6">IF(K2&gt;=50,1,0)</f>
        <v>1</v>
      </c>
      <c r="V2" s="2">
        <f t="shared" ref="V2:V16" si="7">SUM(Q2:U2)</f>
        <v>3</v>
      </c>
      <c r="W2" s="24">
        <f>L2</f>
        <v>231</v>
      </c>
      <c r="X2" s="34" t="s">
        <v>366</v>
      </c>
    </row>
    <row r="3" spans="1:24">
      <c r="A3" s="5" t="s">
        <v>84</v>
      </c>
      <c r="B3" s="5" t="s">
        <v>33</v>
      </c>
      <c r="C3" s="5" t="s">
        <v>44</v>
      </c>
      <c r="D3" s="24">
        <v>85</v>
      </c>
      <c r="E3" s="26">
        <v>52</v>
      </c>
      <c r="F3" s="2">
        <v>38</v>
      </c>
      <c r="G3" s="25"/>
      <c r="H3" s="25"/>
      <c r="I3" s="25"/>
      <c r="J3" s="26"/>
      <c r="K3" s="24">
        <v>84</v>
      </c>
      <c r="L3" s="24">
        <f t="shared" si="0"/>
        <v>259</v>
      </c>
      <c r="M3" s="2">
        <f t="shared" si="1"/>
        <v>4</v>
      </c>
      <c r="N3" s="2"/>
      <c r="O3" s="2"/>
      <c r="P3" s="2"/>
      <c r="Q3" s="2">
        <f t="shared" si="2"/>
        <v>1</v>
      </c>
      <c r="R3" s="2">
        <f t="shared" si="3"/>
        <v>1</v>
      </c>
      <c r="S3" s="2">
        <f t="shared" si="4"/>
        <v>0</v>
      </c>
      <c r="T3" s="2">
        <f t="shared" si="5"/>
        <v>0</v>
      </c>
      <c r="U3" s="2">
        <f t="shared" si="6"/>
        <v>1</v>
      </c>
      <c r="V3" s="2">
        <f t="shared" si="7"/>
        <v>3</v>
      </c>
      <c r="W3" s="24">
        <f>L3-MIN(D3:F3,J3:K3)</f>
        <v>221</v>
      </c>
      <c r="X3" s="34" t="s">
        <v>366</v>
      </c>
    </row>
    <row r="4" spans="1:24">
      <c r="A4" s="4" t="s">
        <v>110</v>
      </c>
      <c r="B4" s="4" t="s">
        <v>29</v>
      </c>
      <c r="C4" s="4" t="s">
        <v>6</v>
      </c>
      <c r="D4" s="24">
        <v>79</v>
      </c>
      <c r="E4" s="26">
        <v>59</v>
      </c>
      <c r="F4" s="2"/>
      <c r="G4" s="25"/>
      <c r="H4" s="25"/>
      <c r="I4" s="25"/>
      <c r="J4" s="26"/>
      <c r="K4" s="24">
        <v>50</v>
      </c>
      <c r="L4" s="24">
        <f t="shared" si="0"/>
        <v>188</v>
      </c>
      <c r="M4" s="2">
        <f t="shared" si="1"/>
        <v>3</v>
      </c>
      <c r="N4" s="2"/>
      <c r="O4" s="2"/>
      <c r="P4" s="2"/>
      <c r="Q4" s="2">
        <f t="shared" si="2"/>
        <v>1</v>
      </c>
      <c r="R4" s="2">
        <f t="shared" si="3"/>
        <v>1</v>
      </c>
      <c r="S4" s="2">
        <f t="shared" si="4"/>
        <v>0</v>
      </c>
      <c r="T4" s="2">
        <f t="shared" si="5"/>
        <v>0</v>
      </c>
      <c r="U4" s="2">
        <f t="shared" si="6"/>
        <v>1</v>
      </c>
      <c r="V4" s="2">
        <f t="shared" si="7"/>
        <v>3</v>
      </c>
      <c r="W4" s="24">
        <f t="shared" ref="W4:W16" si="8">L4</f>
        <v>188</v>
      </c>
      <c r="X4" s="34" t="s">
        <v>366</v>
      </c>
    </row>
    <row r="5" spans="1:24">
      <c r="A5" s="5" t="s">
        <v>254</v>
      </c>
      <c r="B5" s="5" t="s">
        <v>49</v>
      </c>
      <c r="C5" s="5" t="s">
        <v>134</v>
      </c>
      <c r="D5" s="24">
        <v>67</v>
      </c>
      <c r="E5" s="26">
        <v>46</v>
      </c>
      <c r="F5" s="2"/>
      <c r="G5" s="25">
        <v>75</v>
      </c>
      <c r="H5" s="25"/>
      <c r="I5" s="25"/>
      <c r="J5" s="26">
        <f>MAX(G5:I5)</f>
        <v>75</v>
      </c>
      <c r="K5" s="24"/>
      <c r="L5" s="24">
        <f t="shared" si="0"/>
        <v>188</v>
      </c>
      <c r="M5" s="2">
        <f t="shared" si="1"/>
        <v>3</v>
      </c>
      <c r="N5" s="2"/>
      <c r="O5" s="2"/>
      <c r="P5" s="2"/>
      <c r="Q5" s="2">
        <f t="shared" si="2"/>
        <v>1</v>
      </c>
      <c r="R5" s="2">
        <f t="shared" si="3"/>
        <v>1</v>
      </c>
      <c r="S5" s="2">
        <f t="shared" si="4"/>
        <v>0</v>
      </c>
      <c r="T5" s="2">
        <f t="shared" si="5"/>
        <v>1</v>
      </c>
      <c r="U5" s="2">
        <f t="shared" si="6"/>
        <v>0</v>
      </c>
      <c r="V5" s="2">
        <f t="shared" si="7"/>
        <v>3</v>
      </c>
      <c r="W5" s="24">
        <f t="shared" si="8"/>
        <v>188</v>
      </c>
      <c r="X5" s="34" t="s">
        <v>366</v>
      </c>
    </row>
    <row r="6" spans="1:24">
      <c r="A6" s="5" t="s">
        <v>253</v>
      </c>
      <c r="B6" s="5" t="s">
        <v>28</v>
      </c>
      <c r="C6" s="5" t="s">
        <v>26</v>
      </c>
      <c r="D6" s="24"/>
      <c r="E6" s="26">
        <v>44</v>
      </c>
      <c r="F6" s="2">
        <v>42</v>
      </c>
      <c r="G6" s="25"/>
      <c r="H6" s="25">
        <v>95</v>
      </c>
      <c r="I6" s="25"/>
      <c r="J6" s="26">
        <f>MAX(G6:I6)</f>
        <v>95</v>
      </c>
      <c r="K6" s="24"/>
      <c r="L6" s="24">
        <f t="shared" si="0"/>
        <v>181</v>
      </c>
      <c r="M6" s="2">
        <f t="shared" si="1"/>
        <v>3</v>
      </c>
      <c r="N6" s="2"/>
      <c r="O6" s="2"/>
      <c r="P6" s="2"/>
      <c r="Q6" s="2">
        <f t="shared" si="2"/>
        <v>0</v>
      </c>
      <c r="R6" s="2">
        <f t="shared" si="3"/>
        <v>1</v>
      </c>
      <c r="S6" s="2">
        <f t="shared" si="4"/>
        <v>1</v>
      </c>
      <c r="T6" s="2">
        <f t="shared" si="5"/>
        <v>1</v>
      </c>
      <c r="U6" s="2">
        <f t="shared" si="6"/>
        <v>0</v>
      </c>
      <c r="V6" s="2">
        <f t="shared" si="7"/>
        <v>3</v>
      </c>
      <c r="W6" s="24">
        <f t="shared" si="8"/>
        <v>181</v>
      </c>
      <c r="X6" s="34" t="s">
        <v>366</v>
      </c>
    </row>
    <row r="7" spans="1:24">
      <c r="A7" s="10" t="s">
        <v>76</v>
      </c>
      <c r="B7" s="10" t="s">
        <v>30</v>
      </c>
      <c r="C7" s="10" t="s">
        <v>50</v>
      </c>
      <c r="D7" s="24">
        <v>59</v>
      </c>
      <c r="E7" s="26">
        <v>40</v>
      </c>
      <c r="F7" s="2"/>
      <c r="G7" s="25"/>
      <c r="H7" s="25"/>
      <c r="I7" s="25"/>
      <c r="J7" s="26"/>
      <c r="K7" s="24">
        <v>81</v>
      </c>
      <c r="L7" s="24">
        <f t="shared" si="0"/>
        <v>180</v>
      </c>
      <c r="M7" s="2">
        <f t="shared" si="1"/>
        <v>3</v>
      </c>
      <c r="N7" s="2"/>
      <c r="O7" s="2"/>
      <c r="P7" s="2"/>
      <c r="Q7" s="2">
        <f t="shared" si="2"/>
        <v>1</v>
      </c>
      <c r="R7" s="2">
        <f t="shared" si="3"/>
        <v>1</v>
      </c>
      <c r="S7" s="2">
        <f t="shared" si="4"/>
        <v>0</v>
      </c>
      <c r="T7" s="2">
        <f t="shared" si="5"/>
        <v>0</v>
      </c>
      <c r="U7" s="2">
        <f t="shared" si="6"/>
        <v>1</v>
      </c>
      <c r="V7" s="2">
        <f t="shared" si="7"/>
        <v>3</v>
      </c>
      <c r="W7" s="24">
        <f t="shared" si="8"/>
        <v>180</v>
      </c>
      <c r="X7" s="34" t="s">
        <v>366</v>
      </c>
    </row>
    <row r="8" spans="1:24">
      <c r="A8" s="5" t="s">
        <v>250</v>
      </c>
      <c r="B8" s="5" t="s">
        <v>29</v>
      </c>
      <c r="C8" s="5" t="s">
        <v>22</v>
      </c>
      <c r="D8" s="24">
        <v>50</v>
      </c>
      <c r="E8" s="26"/>
      <c r="F8" s="2">
        <v>30</v>
      </c>
      <c r="G8" s="25">
        <v>64</v>
      </c>
      <c r="H8" s="25">
        <v>67</v>
      </c>
      <c r="I8" s="25"/>
      <c r="J8" s="26">
        <f>MAX(G8:I8)</f>
        <v>67</v>
      </c>
      <c r="K8" s="24"/>
      <c r="L8" s="24">
        <f t="shared" si="0"/>
        <v>147</v>
      </c>
      <c r="M8" s="2">
        <f t="shared" si="1"/>
        <v>3</v>
      </c>
      <c r="N8" s="2"/>
      <c r="O8" s="2"/>
      <c r="P8" s="2"/>
      <c r="Q8" s="2">
        <f t="shared" si="2"/>
        <v>1</v>
      </c>
      <c r="R8" s="2">
        <f t="shared" si="3"/>
        <v>0</v>
      </c>
      <c r="S8" s="2">
        <f t="shared" si="4"/>
        <v>0</v>
      </c>
      <c r="T8" s="2">
        <f t="shared" si="5"/>
        <v>1</v>
      </c>
      <c r="U8" s="2">
        <f t="shared" si="6"/>
        <v>0</v>
      </c>
      <c r="V8" s="2">
        <f t="shared" si="7"/>
        <v>2</v>
      </c>
      <c r="W8" s="24">
        <f t="shared" si="8"/>
        <v>147</v>
      </c>
      <c r="X8" s="35" t="s">
        <v>369</v>
      </c>
    </row>
    <row r="9" spans="1:24">
      <c r="A9" s="5" t="s">
        <v>252</v>
      </c>
      <c r="B9" s="5" t="s">
        <v>67</v>
      </c>
      <c r="C9" s="5" t="s">
        <v>22</v>
      </c>
      <c r="D9" s="24">
        <v>36</v>
      </c>
      <c r="E9" s="26"/>
      <c r="F9" s="2"/>
      <c r="G9" s="25"/>
      <c r="H9" s="25"/>
      <c r="I9" s="25"/>
      <c r="J9" s="26"/>
      <c r="K9" s="24">
        <v>50</v>
      </c>
      <c r="L9" s="24">
        <f t="shared" si="0"/>
        <v>86</v>
      </c>
      <c r="M9" s="2">
        <f t="shared" si="1"/>
        <v>2</v>
      </c>
      <c r="N9" s="2"/>
      <c r="O9" s="2"/>
      <c r="P9" s="2"/>
      <c r="Q9" s="2">
        <f t="shared" si="2"/>
        <v>0</v>
      </c>
      <c r="R9" s="2">
        <f t="shared" si="3"/>
        <v>0</v>
      </c>
      <c r="S9" s="2">
        <f t="shared" si="4"/>
        <v>0</v>
      </c>
      <c r="T9" s="2">
        <f t="shared" si="5"/>
        <v>0</v>
      </c>
      <c r="U9" s="2">
        <f t="shared" si="6"/>
        <v>1</v>
      </c>
      <c r="V9" s="2">
        <f t="shared" si="7"/>
        <v>1</v>
      </c>
      <c r="W9" s="24">
        <f t="shared" si="8"/>
        <v>86</v>
      </c>
    </row>
    <row r="10" spans="1:24">
      <c r="A10" s="14" t="s">
        <v>256</v>
      </c>
      <c r="B10" s="2"/>
      <c r="C10" s="2"/>
      <c r="D10" s="24">
        <v>68</v>
      </c>
      <c r="E10" s="26"/>
      <c r="F10" s="2"/>
      <c r="G10" s="25"/>
      <c r="H10" s="25"/>
      <c r="I10" s="25"/>
      <c r="J10" s="26"/>
      <c r="K10" s="24"/>
      <c r="L10" s="24">
        <f t="shared" si="0"/>
        <v>68</v>
      </c>
      <c r="M10" s="2">
        <f t="shared" si="1"/>
        <v>1</v>
      </c>
      <c r="N10" s="2"/>
      <c r="O10" s="2"/>
      <c r="P10" s="2"/>
      <c r="Q10" s="2">
        <f t="shared" si="2"/>
        <v>1</v>
      </c>
      <c r="R10" s="2">
        <f t="shared" si="3"/>
        <v>0</v>
      </c>
      <c r="S10" s="2">
        <f t="shared" si="4"/>
        <v>0</v>
      </c>
      <c r="T10" s="2">
        <f t="shared" si="5"/>
        <v>0</v>
      </c>
      <c r="U10" s="2">
        <f t="shared" si="6"/>
        <v>0</v>
      </c>
      <c r="V10" s="2">
        <f t="shared" si="7"/>
        <v>1</v>
      </c>
      <c r="W10" s="24">
        <f t="shared" si="8"/>
        <v>68</v>
      </c>
    </row>
    <row r="11" spans="1:24">
      <c r="A11" s="2" t="s">
        <v>133</v>
      </c>
      <c r="B11" s="2" t="s">
        <v>28</v>
      </c>
      <c r="C11" s="2" t="s">
        <v>69</v>
      </c>
      <c r="D11" s="24">
        <v>36</v>
      </c>
      <c r="E11" s="26"/>
      <c r="F11" s="2">
        <v>35</v>
      </c>
      <c r="G11" s="25"/>
      <c r="H11" s="25">
        <v>58</v>
      </c>
      <c r="I11" s="25"/>
      <c r="J11" s="26">
        <f>MAX(G11:I11)</f>
        <v>58</v>
      </c>
      <c r="K11" s="24"/>
      <c r="L11" s="24">
        <f t="shared" si="0"/>
        <v>129</v>
      </c>
      <c r="M11" s="2">
        <f t="shared" si="1"/>
        <v>3</v>
      </c>
      <c r="N11" s="2"/>
      <c r="O11" s="2"/>
      <c r="P11" s="2"/>
      <c r="Q11" s="2">
        <f t="shared" si="2"/>
        <v>0</v>
      </c>
      <c r="R11" s="2">
        <f t="shared" si="3"/>
        <v>0</v>
      </c>
      <c r="S11" s="2">
        <f t="shared" si="4"/>
        <v>0</v>
      </c>
      <c r="T11" s="2">
        <f t="shared" si="5"/>
        <v>0</v>
      </c>
      <c r="U11" s="2">
        <f t="shared" si="6"/>
        <v>0</v>
      </c>
      <c r="V11" s="2">
        <f t="shared" si="7"/>
        <v>0</v>
      </c>
      <c r="W11" s="24">
        <f t="shared" si="8"/>
        <v>129</v>
      </c>
    </row>
    <row r="12" spans="1:24">
      <c r="A12" s="2" t="s">
        <v>45</v>
      </c>
      <c r="B12" s="2" t="s">
        <v>77</v>
      </c>
      <c r="C12" s="2" t="s">
        <v>46</v>
      </c>
      <c r="D12" s="24">
        <v>45</v>
      </c>
      <c r="E12" s="26">
        <v>30</v>
      </c>
      <c r="F12" s="2">
        <v>25</v>
      </c>
      <c r="G12" s="25"/>
      <c r="H12" s="25"/>
      <c r="I12" s="25"/>
      <c r="J12" s="26"/>
      <c r="K12" s="24"/>
      <c r="L12" s="24">
        <f t="shared" si="0"/>
        <v>100</v>
      </c>
      <c r="M12" s="2">
        <f t="shared" si="1"/>
        <v>3</v>
      </c>
      <c r="N12" s="2"/>
      <c r="O12" s="2"/>
      <c r="P12" s="2"/>
      <c r="Q12" s="2">
        <f t="shared" si="2"/>
        <v>0</v>
      </c>
      <c r="R12" s="2">
        <f t="shared" si="3"/>
        <v>0</v>
      </c>
      <c r="S12" s="2">
        <f t="shared" si="4"/>
        <v>0</v>
      </c>
      <c r="T12" s="2">
        <f t="shared" si="5"/>
        <v>0</v>
      </c>
      <c r="U12" s="2">
        <f t="shared" si="6"/>
        <v>0</v>
      </c>
      <c r="V12" s="2">
        <f t="shared" si="7"/>
        <v>0</v>
      </c>
      <c r="W12" s="24">
        <f t="shared" si="8"/>
        <v>100</v>
      </c>
    </row>
    <row r="13" spans="1:24">
      <c r="A13" s="5" t="s">
        <v>251</v>
      </c>
      <c r="B13" s="5" t="s">
        <v>143</v>
      </c>
      <c r="C13" s="5" t="s">
        <v>16</v>
      </c>
      <c r="D13" s="24">
        <v>32</v>
      </c>
      <c r="E13" s="26"/>
      <c r="F13" s="2"/>
      <c r="G13" s="25"/>
      <c r="H13" s="25"/>
      <c r="I13" s="25"/>
      <c r="J13" s="26"/>
      <c r="K13" s="24">
        <v>36</v>
      </c>
      <c r="L13" s="24">
        <f t="shared" si="0"/>
        <v>68</v>
      </c>
      <c r="M13" s="2">
        <f t="shared" si="1"/>
        <v>2</v>
      </c>
      <c r="N13" s="2"/>
      <c r="O13" s="2"/>
      <c r="P13" s="2"/>
      <c r="Q13" s="2">
        <f t="shared" si="2"/>
        <v>0</v>
      </c>
      <c r="R13" s="2">
        <f t="shared" si="3"/>
        <v>0</v>
      </c>
      <c r="S13" s="2">
        <f t="shared" si="4"/>
        <v>0</v>
      </c>
      <c r="T13" s="2">
        <f t="shared" si="5"/>
        <v>0</v>
      </c>
      <c r="U13" s="2">
        <f t="shared" si="6"/>
        <v>0</v>
      </c>
      <c r="V13" s="2">
        <f t="shared" si="7"/>
        <v>0</v>
      </c>
      <c r="W13" s="24">
        <f t="shared" si="8"/>
        <v>68</v>
      </c>
    </row>
    <row r="14" spans="1:24">
      <c r="A14" s="14" t="s">
        <v>255</v>
      </c>
      <c r="B14" s="2"/>
      <c r="C14" s="2"/>
      <c r="D14" s="24"/>
      <c r="E14" s="26"/>
      <c r="F14" s="2"/>
      <c r="G14" s="25"/>
      <c r="H14" s="25"/>
      <c r="I14" s="25"/>
      <c r="J14" s="26"/>
      <c r="K14" s="24">
        <v>1</v>
      </c>
      <c r="L14" s="24">
        <f t="shared" si="0"/>
        <v>1</v>
      </c>
      <c r="M14" s="2">
        <f t="shared" si="1"/>
        <v>1</v>
      </c>
      <c r="N14" s="2"/>
      <c r="O14" s="2"/>
      <c r="P14" s="2"/>
      <c r="Q14" s="2">
        <f t="shared" si="2"/>
        <v>0</v>
      </c>
      <c r="R14" s="2">
        <f t="shared" si="3"/>
        <v>0</v>
      </c>
      <c r="S14" s="2">
        <f t="shared" si="4"/>
        <v>0</v>
      </c>
      <c r="T14" s="2">
        <f t="shared" si="5"/>
        <v>0</v>
      </c>
      <c r="U14" s="2">
        <f t="shared" si="6"/>
        <v>0</v>
      </c>
      <c r="V14" s="2">
        <f t="shared" si="7"/>
        <v>0</v>
      </c>
      <c r="W14" s="24">
        <f t="shared" si="8"/>
        <v>1</v>
      </c>
    </row>
    <row r="15" spans="1:24">
      <c r="A15" s="3" t="s">
        <v>352</v>
      </c>
      <c r="B15" s="11"/>
      <c r="C15" s="2"/>
      <c r="D15" s="2"/>
      <c r="E15" s="2"/>
      <c r="F15" s="2"/>
      <c r="G15" s="2"/>
      <c r="H15" s="2"/>
      <c r="I15" s="2"/>
      <c r="J15" s="2"/>
      <c r="K15" s="2"/>
      <c r="L15" s="24">
        <f t="shared" si="0"/>
        <v>0</v>
      </c>
      <c r="M15" s="2">
        <f t="shared" si="1"/>
        <v>0</v>
      </c>
      <c r="N15" s="2"/>
      <c r="O15" s="2"/>
      <c r="P15" s="2"/>
      <c r="Q15" s="2">
        <f t="shared" si="2"/>
        <v>0</v>
      </c>
      <c r="R15" s="2">
        <f t="shared" si="3"/>
        <v>0</v>
      </c>
      <c r="S15" s="2">
        <f t="shared" si="4"/>
        <v>0</v>
      </c>
      <c r="T15" s="2">
        <f t="shared" si="5"/>
        <v>0</v>
      </c>
      <c r="U15" s="2">
        <f t="shared" si="6"/>
        <v>0</v>
      </c>
      <c r="V15" s="2">
        <f t="shared" si="7"/>
        <v>0</v>
      </c>
      <c r="W15" s="24">
        <f t="shared" si="8"/>
        <v>0</v>
      </c>
    </row>
    <row r="16" spans="1:24">
      <c r="A16" s="2" t="s">
        <v>338</v>
      </c>
      <c r="B16" s="2"/>
      <c r="C16" s="2"/>
      <c r="D16" s="24"/>
      <c r="E16" s="26"/>
      <c r="F16" s="2"/>
      <c r="G16" s="25"/>
      <c r="H16" s="25"/>
      <c r="I16" s="25"/>
      <c r="J16" s="26"/>
      <c r="K16" s="24"/>
      <c r="L16" s="24">
        <f t="shared" si="0"/>
        <v>0</v>
      </c>
      <c r="M16" s="2">
        <f t="shared" si="1"/>
        <v>0</v>
      </c>
      <c r="N16" s="2"/>
      <c r="O16" s="2"/>
      <c r="P16" s="2"/>
      <c r="Q16" s="2">
        <f t="shared" si="2"/>
        <v>0</v>
      </c>
      <c r="R16" s="2">
        <f t="shared" si="3"/>
        <v>0</v>
      </c>
      <c r="S16" s="2">
        <f t="shared" si="4"/>
        <v>0</v>
      </c>
      <c r="T16" s="2">
        <f t="shared" si="5"/>
        <v>0</v>
      </c>
      <c r="U16" s="2">
        <f t="shared" si="6"/>
        <v>0</v>
      </c>
      <c r="V16" s="2">
        <f t="shared" si="7"/>
        <v>0</v>
      </c>
      <c r="W16" s="24">
        <f t="shared" si="8"/>
        <v>0</v>
      </c>
    </row>
    <row r="17" spans="1:2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>
      <c r="A18" s="37"/>
      <c r="B18" s="3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>
      <c r="Q19" s="8" t="s">
        <v>341</v>
      </c>
      <c r="R19" s="8" t="s">
        <v>362</v>
      </c>
      <c r="S19" s="8" t="s">
        <v>344</v>
      </c>
      <c r="T19" s="8" t="s">
        <v>358</v>
      </c>
      <c r="U19" s="8" t="s">
        <v>341</v>
      </c>
    </row>
  </sheetData>
  <sortState ref="A2:AA17">
    <sortCondition descending="1" ref="V2:V17"/>
    <sortCondition descending="1" ref="W2:W17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ySplit="1" topLeftCell="A2" activePane="bottomLeft" state="frozen"/>
      <selection pane="bottomLeft" activeCell="V16" sqref="V16"/>
    </sheetView>
  </sheetViews>
  <sheetFormatPr defaultRowHeight="14.4"/>
  <cols>
    <col min="1" max="1" width="13.109375" style="8" customWidth="1"/>
    <col min="2" max="2" width="13.33203125" style="8" customWidth="1"/>
    <col min="3" max="3" width="12.109375" style="8" customWidth="1"/>
    <col min="4" max="8" width="5" style="8" customWidth="1"/>
    <col min="9" max="10" width="4.21875" style="8" customWidth="1"/>
    <col min="11" max="11" width="4.109375" style="8" customWidth="1"/>
    <col min="12" max="12" width="4.88671875" style="8" customWidth="1"/>
    <col min="13" max="13" width="4.33203125" style="8" customWidth="1"/>
    <col min="14" max="14" width="6.33203125" style="8" customWidth="1"/>
    <col min="15" max="15" width="4.5546875" style="8" customWidth="1"/>
    <col min="16" max="16" width="1.5546875" style="8" customWidth="1"/>
    <col min="17" max="23" width="5.33203125" style="8" customWidth="1"/>
    <col min="24" max="24" width="7.44140625" style="8" customWidth="1"/>
    <col min="25" max="25" width="8.21875" style="8" customWidth="1"/>
    <col min="26" max="26" width="11.109375" style="8" customWidth="1"/>
    <col min="27" max="16384" width="8.88671875" style="8"/>
  </cols>
  <sheetData>
    <row r="1" spans="1:26" ht="53.4">
      <c r="A1" s="6" t="s">
        <v>1</v>
      </c>
      <c r="B1" s="6" t="s">
        <v>2</v>
      </c>
      <c r="C1" s="6" t="s">
        <v>3</v>
      </c>
      <c r="D1" s="17" t="s">
        <v>310</v>
      </c>
      <c r="E1" s="18" t="s">
        <v>311</v>
      </c>
      <c r="F1" s="27" t="s">
        <v>329</v>
      </c>
      <c r="G1" s="27" t="s">
        <v>330</v>
      </c>
      <c r="H1" s="18" t="s">
        <v>331</v>
      </c>
      <c r="I1" s="20" t="s">
        <v>313</v>
      </c>
      <c r="J1" s="20" t="s">
        <v>314</v>
      </c>
      <c r="K1" s="20" t="s">
        <v>315</v>
      </c>
      <c r="L1" s="18" t="s">
        <v>316</v>
      </c>
      <c r="M1" s="19" t="s">
        <v>317</v>
      </c>
      <c r="N1" s="21" t="s">
        <v>318</v>
      </c>
      <c r="O1" s="22" t="s">
        <v>319</v>
      </c>
      <c r="P1" s="22"/>
      <c r="Q1" s="22" t="s">
        <v>320</v>
      </c>
      <c r="R1" s="22" t="s">
        <v>321</v>
      </c>
      <c r="S1" s="23" t="s">
        <v>322</v>
      </c>
      <c r="T1" s="23" t="s">
        <v>323</v>
      </c>
      <c r="U1" s="23" t="s">
        <v>324</v>
      </c>
      <c r="V1" s="23" t="s">
        <v>325</v>
      </c>
      <c r="W1" s="23" t="s">
        <v>326</v>
      </c>
      <c r="X1" s="21" t="s">
        <v>327</v>
      </c>
      <c r="Y1" s="23" t="s">
        <v>328</v>
      </c>
    </row>
    <row r="2" spans="1:26">
      <c r="A2" s="1" t="s">
        <v>47</v>
      </c>
      <c r="B2" s="1" t="s">
        <v>30</v>
      </c>
      <c r="C2" s="14" t="s">
        <v>42</v>
      </c>
      <c r="D2" s="24">
        <v>83</v>
      </c>
      <c r="E2" s="2">
        <v>40</v>
      </c>
      <c r="F2" s="28"/>
      <c r="G2" s="28"/>
      <c r="H2" s="2"/>
      <c r="I2" s="25"/>
      <c r="J2" s="25"/>
      <c r="K2" s="25"/>
      <c r="L2" s="26"/>
      <c r="M2" s="24">
        <v>88</v>
      </c>
      <c r="N2" s="24">
        <f t="shared" ref="N2:N8" si="0">SUM(D2:E2,H2,L2:M2)</f>
        <v>211</v>
      </c>
      <c r="O2" s="2">
        <f t="shared" ref="O2:O8" si="1">COUNT(D2:E2,H2,L2:M2)</f>
        <v>3</v>
      </c>
      <c r="P2" s="2"/>
      <c r="Q2" s="2"/>
      <c r="R2" s="2"/>
      <c r="S2" s="2">
        <f t="shared" ref="S2:S8" si="2">IF(D2&gt;=50,1,0)</f>
        <v>1</v>
      </c>
      <c r="T2" s="2">
        <f t="shared" ref="T2:T7" si="3">IF(E2&gt;=28,1,0)</f>
        <v>1</v>
      </c>
      <c r="U2" s="2">
        <f t="shared" ref="U2:U8" si="4">IF(H2&gt;50,1,0)</f>
        <v>0</v>
      </c>
      <c r="V2" s="2">
        <f t="shared" ref="V2:V8" si="5">IF(L2&gt;=60,1,0)</f>
        <v>0</v>
      </c>
      <c r="W2" s="2">
        <f t="shared" ref="W2:W8" si="6">IF(M2&gt;=50,1,0)</f>
        <v>1</v>
      </c>
      <c r="X2" s="2">
        <f t="shared" ref="X2:X8" si="7">SUM(S2:W2)</f>
        <v>3</v>
      </c>
      <c r="Y2" s="24">
        <f t="shared" ref="Y2:Y8" si="8">N2</f>
        <v>211</v>
      </c>
      <c r="Z2" s="34" t="s">
        <v>365</v>
      </c>
    </row>
    <row r="3" spans="1:26">
      <c r="A3" s="5" t="s">
        <v>106</v>
      </c>
      <c r="B3" s="5" t="s">
        <v>83</v>
      </c>
      <c r="C3" s="5" t="s">
        <v>22</v>
      </c>
      <c r="D3" s="2">
        <v>38</v>
      </c>
      <c r="E3" s="2">
        <v>28</v>
      </c>
      <c r="F3" s="28"/>
      <c r="G3" s="28"/>
      <c r="H3" s="2"/>
      <c r="I3" s="2"/>
      <c r="J3" s="2"/>
      <c r="K3" s="2"/>
      <c r="L3" s="26"/>
      <c r="M3" s="2">
        <v>63</v>
      </c>
      <c r="N3" s="24">
        <f t="shared" si="0"/>
        <v>129</v>
      </c>
      <c r="O3" s="2">
        <f t="shared" si="1"/>
        <v>3</v>
      </c>
      <c r="P3" s="2"/>
      <c r="Q3" s="2"/>
      <c r="R3" s="2"/>
      <c r="S3" s="2">
        <f t="shared" si="2"/>
        <v>0</v>
      </c>
      <c r="T3" s="2">
        <f t="shared" si="3"/>
        <v>1</v>
      </c>
      <c r="U3" s="2">
        <f t="shared" si="4"/>
        <v>0</v>
      </c>
      <c r="V3" s="2">
        <f t="shared" si="5"/>
        <v>0</v>
      </c>
      <c r="W3" s="2">
        <f t="shared" si="6"/>
        <v>1</v>
      </c>
      <c r="X3" s="2">
        <f t="shared" si="7"/>
        <v>2</v>
      </c>
      <c r="Y3" s="24">
        <f t="shared" si="8"/>
        <v>129</v>
      </c>
    </row>
    <row r="4" spans="1:26">
      <c r="A4" s="4" t="s">
        <v>107</v>
      </c>
      <c r="B4" s="4" t="s">
        <v>12</v>
      </c>
      <c r="C4" s="4" t="s">
        <v>13</v>
      </c>
      <c r="D4" s="2">
        <v>38</v>
      </c>
      <c r="E4" s="2">
        <v>10</v>
      </c>
      <c r="F4" s="28"/>
      <c r="G4" s="28"/>
      <c r="H4" s="2"/>
      <c r="I4" s="2"/>
      <c r="J4" s="2"/>
      <c r="K4" s="2"/>
      <c r="L4" s="26"/>
      <c r="M4" s="2">
        <v>72</v>
      </c>
      <c r="N4" s="24">
        <f t="shared" si="0"/>
        <v>120</v>
      </c>
      <c r="O4" s="2">
        <f t="shared" si="1"/>
        <v>3</v>
      </c>
      <c r="P4" s="2"/>
      <c r="Q4" s="2"/>
      <c r="R4" s="2"/>
      <c r="S4" s="2">
        <f t="shared" si="2"/>
        <v>0</v>
      </c>
      <c r="T4" s="2">
        <f t="shared" si="3"/>
        <v>0</v>
      </c>
      <c r="U4" s="2">
        <f t="shared" si="4"/>
        <v>0</v>
      </c>
      <c r="V4" s="2">
        <f t="shared" si="5"/>
        <v>0</v>
      </c>
      <c r="W4" s="2">
        <f t="shared" si="6"/>
        <v>1</v>
      </c>
      <c r="X4" s="2">
        <f t="shared" si="7"/>
        <v>1</v>
      </c>
      <c r="Y4" s="24">
        <f t="shared" si="8"/>
        <v>120</v>
      </c>
    </row>
    <row r="5" spans="1:26">
      <c r="A5" s="14" t="s">
        <v>258</v>
      </c>
      <c r="B5" s="2"/>
      <c r="C5" s="2"/>
      <c r="D5" s="2"/>
      <c r="E5" s="2"/>
      <c r="F5" s="28">
        <v>73</v>
      </c>
      <c r="G5" s="28"/>
      <c r="H5" s="2">
        <f>MAX(F5:G5)</f>
        <v>73</v>
      </c>
      <c r="I5" s="2"/>
      <c r="J5" s="2"/>
      <c r="K5" s="2"/>
      <c r="L5" s="26"/>
      <c r="M5" s="2"/>
      <c r="N5" s="24">
        <f t="shared" si="0"/>
        <v>73</v>
      </c>
      <c r="O5" s="2">
        <f t="shared" si="1"/>
        <v>1</v>
      </c>
      <c r="P5" s="2"/>
      <c r="Q5" s="2"/>
      <c r="R5" s="2"/>
      <c r="S5" s="2">
        <f t="shared" si="2"/>
        <v>0</v>
      </c>
      <c r="T5" s="2">
        <f t="shared" si="3"/>
        <v>0</v>
      </c>
      <c r="U5" s="2">
        <f t="shared" si="4"/>
        <v>1</v>
      </c>
      <c r="V5" s="2">
        <f t="shared" si="5"/>
        <v>0</v>
      </c>
      <c r="W5" s="2">
        <f t="shared" si="6"/>
        <v>0</v>
      </c>
      <c r="X5" s="2">
        <f t="shared" si="7"/>
        <v>1</v>
      </c>
      <c r="Y5" s="24">
        <f t="shared" si="8"/>
        <v>73</v>
      </c>
    </row>
    <row r="6" spans="1:26">
      <c r="A6" s="6" t="s">
        <v>17</v>
      </c>
      <c r="B6" s="6" t="s">
        <v>4</v>
      </c>
      <c r="C6" s="6" t="s">
        <v>18</v>
      </c>
      <c r="D6" s="2">
        <v>46</v>
      </c>
      <c r="E6" s="2">
        <v>25</v>
      </c>
      <c r="F6" s="28"/>
      <c r="G6" s="28"/>
      <c r="H6" s="2"/>
      <c r="I6" s="2"/>
      <c r="J6" s="2"/>
      <c r="K6" s="2"/>
      <c r="L6" s="26"/>
      <c r="M6" s="2"/>
      <c r="N6" s="24">
        <f t="shared" si="0"/>
        <v>71</v>
      </c>
      <c r="O6" s="2">
        <f t="shared" si="1"/>
        <v>2</v>
      </c>
      <c r="P6" s="2"/>
      <c r="Q6" s="2"/>
      <c r="R6" s="2"/>
      <c r="S6" s="2">
        <f t="shared" si="2"/>
        <v>0</v>
      </c>
      <c r="T6" s="2">
        <f t="shared" si="3"/>
        <v>0</v>
      </c>
      <c r="U6" s="2">
        <f t="shared" si="4"/>
        <v>0</v>
      </c>
      <c r="V6" s="2">
        <f t="shared" si="5"/>
        <v>0</v>
      </c>
      <c r="W6" s="2">
        <f t="shared" si="6"/>
        <v>0</v>
      </c>
      <c r="X6" s="2">
        <f t="shared" si="7"/>
        <v>0</v>
      </c>
      <c r="Y6" s="24">
        <f t="shared" si="8"/>
        <v>71</v>
      </c>
    </row>
    <row r="7" spans="1:26">
      <c r="A7" s="14" t="s">
        <v>257</v>
      </c>
      <c r="B7" s="2"/>
      <c r="C7" s="2"/>
      <c r="D7" s="2"/>
      <c r="E7" s="2"/>
      <c r="F7" s="28"/>
      <c r="G7" s="28">
        <v>14</v>
      </c>
      <c r="H7" s="2">
        <f>MAX(F7:G7)</f>
        <v>14</v>
      </c>
      <c r="I7" s="2"/>
      <c r="J7" s="2"/>
      <c r="K7" s="2"/>
      <c r="L7" s="26"/>
      <c r="M7" s="2"/>
      <c r="N7" s="24">
        <f t="shared" si="0"/>
        <v>14</v>
      </c>
      <c r="O7" s="2">
        <f t="shared" si="1"/>
        <v>1</v>
      </c>
      <c r="P7" s="2"/>
      <c r="Q7" s="2"/>
      <c r="R7" s="2"/>
      <c r="S7" s="2">
        <f t="shared" si="2"/>
        <v>0</v>
      </c>
      <c r="T7" s="2">
        <f t="shared" si="3"/>
        <v>0</v>
      </c>
      <c r="U7" s="2">
        <f t="shared" si="4"/>
        <v>0</v>
      </c>
      <c r="V7" s="2">
        <f t="shared" si="5"/>
        <v>0</v>
      </c>
      <c r="W7" s="2">
        <f t="shared" si="6"/>
        <v>0</v>
      </c>
      <c r="X7" s="2">
        <f t="shared" si="7"/>
        <v>0</v>
      </c>
      <c r="Y7" s="24">
        <f t="shared" si="8"/>
        <v>14</v>
      </c>
    </row>
    <row r="8" spans="1:26">
      <c r="A8" s="2" t="s">
        <v>351</v>
      </c>
      <c r="B8" s="1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4">
        <f t="shared" si="0"/>
        <v>0</v>
      </c>
      <c r="O8" s="2">
        <f t="shared" si="1"/>
        <v>0</v>
      </c>
      <c r="P8" s="2"/>
      <c r="Q8" s="2"/>
      <c r="R8" s="2"/>
      <c r="S8" s="2">
        <f t="shared" si="2"/>
        <v>0</v>
      </c>
      <c r="T8" s="2">
        <f>IF(E8&gt;=28,1,0)</f>
        <v>0</v>
      </c>
      <c r="U8" s="2">
        <f t="shared" si="4"/>
        <v>0</v>
      </c>
      <c r="V8" s="2">
        <f t="shared" si="5"/>
        <v>0</v>
      </c>
      <c r="W8" s="2">
        <f t="shared" si="6"/>
        <v>0</v>
      </c>
      <c r="X8" s="2">
        <f t="shared" si="7"/>
        <v>0</v>
      </c>
      <c r="Y8" s="24">
        <f t="shared" si="8"/>
        <v>0</v>
      </c>
    </row>
    <row r="9" spans="1:26">
      <c r="A9" s="2"/>
      <c r="B9" s="2"/>
      <c r="C9" s="2"/>
      <c r="D9" s="2"/>
      <c r="E9" s="2"/>
      <c r="F9" s="28"/>
      <c r="G9" s="28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1" spans="1:26">
      <c r="S11" s="8" t="s">
        <v>341</v>
      </c>
      <c r="T11" s="8" t="s">
        <v>368</v>
      </c>
      <c r="U11" s="8" t="s">
        <v>364</v>
      </c>
      <c r="V11" s="8" t="s">
        <v>358</v>
      </c>
      <c r="W11" s="8" t="s">
        <v>341</v>
      </c>
    </row>
    <row r="16" spans="1:26" ht="12.6" customHeight="1"/>
    <row r="17" hidden="1"/>
  </sheetData>
  <sortState ref="A2:AC9">
    <sortCondition descending="1" ref="X2:X9"/>
    <sortCondition descending="1" ref="Y2:Y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2-6</vt:lpstr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2020-09-18T15:50:26Z</dcterms:created>
  <dcterms:modified xsi:type="dcterms:W3CDTF">2024-05-18T12:38:56Z</dcterms:modified>
</cp:coreProperties>
</file>