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рацион" sheetId="30" r:id="rId1"/>
  </sheets>
  <definedNames>
    <definedName name="solver_adj" localSheetId="0" hidden="1">рацион!$C$9:$D$9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рацион!$B$10:$B$12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рацион!$B$13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hs1" localSheetId="0" hidden="1">рацион!$B$3:$B$5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D10" i="30" l="1"/>
  <c r="B31" i="30" l="1"/>
  <c r="A31" i="30"/>
  <c r="B30" i="30"/>
  <c r="B27" i="30"/>
  <c r="A27" i="30"/>
  <c r="A28" i="30" s="1"/>
  <c r="B23" i="30"/>
  <c r="A23" i="30"/>
  <c r="D22" i="30"/>
  <c r="C22" i="30"/>
  <c r="C23" i="30" s="1"/>
  <c r="C24" i="30" s="1"/>
  <c r="F21" i="30"/>
  <c r="E21" i="30"/>
  <c r="D21" i="30"/>
  <c r="B13" i="30"/>
  <c r="B14" i="30" s="1"/>
  <c r="D12" i="30"/>
  <c r="B12" i="30"/>
  <c r="D11" i="30"/>
  <c r="B11" i="30"/>
  <c r="B10" i="30"/>
  <c r="E22" i="30" l="1"/>
  <c r="F22" i="30"/>
  <c r="E10" i="30"/>
  <c r="E24" i="30"/>
  <c r="C25" i="30"/>
  <c r="F24" i="30"/>
  <c r="D24" i="30"/>
  <c r="E23" i="30"/>
  <c r="D23" i="30"/>
  <c r="F23" i="30"/>
  <c r="C26" i="30" l="1"/>
  <c r="F25" i="30"/>
  <c r="E25" i="30"/>
  <c r="D25" i="30"/>
  <c r="E26" i="30" l="1"/>
  <c r="D26" i="30"/>
  <c r="F26" i="30"/>
  <c r="C27" i="30"/>
  <c r="E27" i="30" l="1"/>
  <c r="D27" i="30"/>
  <c r="F27" i="30"/>
  <c r="C28" i="30"/>
  <c r="D28" i="30" l="1"/>
  <c r="C29" i="30"/>
  <c r="F28" i="30"/>
  <c r="E28" i="30"/>
  <c r="C30" i="30" l="1"/>
  <c r="E30" i="30" s="1"/>
  <c r="F29" i="30"/>
  <c r="D29" i="30"/>
  <c r="E29" i="30"/>
  <c r="C31" i="30" l="1"/>
  <c r="E31" i="30" s="1"/>
  <c r="F30" i="30"/>
  <c r="D30" i="30"/>
  <c r="D31" i="30" l="1"/>
  <c r="F31" i="30"/>
</calcChain>
</file>

<file path=xl/sharedStrings.xml><?xml version="1.0" encoding="utf-8"?>
<sst xmlns="http://schemas.openxmlformats.org/spreadsheetml/2006/main" count="27" uniqueCount="24">
  <si>
    <t>витамин А</t>
  </si>
  <si>
    <t>витамин Б</t>
  </si>
  <si>
    <t>-</t>
  </si>
  <si>
    <t>цена,р</t>
  </si>
  <si>
    <t>масштаб=</t>
  </si>
  <si>
    <t>для положения решения</t>
  </si>
  <si>
    <t>кол-во 1</t>
  </si>
  <si>
    <t>кол-во овоща 2 по значению...</t>
  </si>
  <si>
    <t>ограничения по витамину А</t>
  </si>
  <si>
    <t>ограничения по витамину Б</t>
  </si>
  <si>
    <t>стрелка</t>
  </si>
  <si>
    <t>витамин В</t>
  </si>
  <si>
    <t>ограничения по витамину В</t>
  </si>
  <si>
    <t>удельная цена</t>
  </si>
  <si>
    <t>на 100 г</t>
  </si>
  <si>
    <t>еда-2</t>
  </si>
  <si>
    <t>еда-1</t>
  </si>
  <si>
    <t>кол-во еды:</t>
  </si>
  <si>
    <t>сумма,р</t>
  </si>
  <si>
    <t>направление наискорейшего роста целевой функции</t>
  </si>
  <si>
    <r>
      <t>x</t>
    </r>
    <r>
      <rPr>
        <b/>
        <i/>
        <vertAlign val="subscript"/>
        <sz val="14"/>
        <color theme="1"/>
        <rFont val="Times New Roman"/>
        <family val="1"/>
        <charset val="204"/>
      </rPr>
      <t>1</t>
    </r>
  </si>
  <si>
    <r>
      <t>x</t>
    </r>
    <r>
      <rPr>
        <b/>
        <i/>
        <vertAlign val="subscript"/>
        <sz val="14"/>
        <color theme="1"/>
        <rFont val="Times New Roman"/>
        <family val="1"/>
        <charset val="204"/>
      </rPr>
      <t>2</t>
    </r>
  </si>
  <si>
    <t>Суточная потребность,г</t>
  </si>
  <si>
    <t>Расчёт вспомогательных значений для построения диаграммы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</si>
</sst>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6" tint="0.59999389629810485"/>
      <name val="Calibri"/>
      <family val="2"/>
      <scheme val="minor"/>
    </font>
    <font>
      <b/>
      <sz val="8"/>
      <color theme="8" tint="0.59999389629810485"/>
      <name val="Calibri"/>
      <family val="2"/>
      <charset val="204"/>
      <scheme val="minor"/>
    </font>
    <font>
      <sz val="11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i/>
      <sz val="10"/>
      <color theme="1" tint="0.499984740745262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vertAlign val="subscript"/>
      <sz val="14"/>
      <color theme="1"/>
      <name val="Times New Roman"/>
      <family val="1"/>
      <charset val="204"/>
    </font>
    <font>
      <b/>
      <i/>
      <sz val="11"/>
      <color rgb="FF0070C0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/>
    <xf numFmtId="0" fontId="1" fillId="0" borderId="3" xfId="0" applyFont="1" applyBorder="1"/>
    <xf numFmtId="0" fontId="1" fillId="0" borderId="14" xfId="0" applyFont="1" applyBorder="1"/>
    <xf numFmtId="0" fontId="4" fillId="0" borderId="0" xfId="0" applyFont="1"/>
    <xf numFmtId="0" fontId="5" fillId="0" borderId="0" xfId="0" applyFont="1"/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10" xfId="0" applyFont="1" applyBorder="1"/>
    <xf numFmtId="0" fontId="8" fillId="0" borderId="12" xfId="0" applyFont="1" applyBorder="1"/>
    <xf numFmtId="0" fontId="8" fillId="0" borderId="2" xfId="0" applyFont="1" applyBorder="1"/>
    <xf numFmtId="0" fontId="8" fillId="0" borderId="4" xfId="0" applyFont="1" applyBorder="1"/>
    <xf numFmtId="0" fontId="7" fillId="0" borderId="7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/>
    </xf>
    <xf numFmtId="0" fontId="6" fillId="0" borderId="2" xfId="0" applyFont="1" applyBorder="1"/>
    <xf numFmtId="0" fontId="8" fillId="0" borderId="7" xfId="0" applyFont="1" applyBorder="1"/>
    <xf numFmtId="0" fontId="8" fillId="0" borderId="13" xfId="0" applyFont="1" applyBorder="1"/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3" fillId="0" borderId="9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рацион!$D$20</c:f>
              <c:strCache>
                <c:ptCount val="1"/>
                <c:pt idx="0">
                  <c:v>ограничения по витамину А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xVal>
            <c:numRef>
              <c:f>рацион!$C$21:$C$31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рацион!$D$21:$D$31</c:f>
              <c:numCache>
                <c:formatCode>General</c:formatCode>
                <c:ptCount val="11"/>
                <c:pt idx="0">
                  <c:v>13.333333333333334</c:v>
                </c:pt>
                <c:pt idx="1">
                  <c:v>12.666666666666666</c:v>
                </c:pt>
                <c:pt idx="2">
                  <c:v>12</c:v>
                </c:pt>
                <c:pt idx="3">
                  <c:v>11.333333333333334</c:v>
                </c:pt>
                <c:pt idx="4">
                  <c:v>10.666666666666668</c:v>
                </c:pt>
                <c:pt idx="5">
                  <c:v>10</c:v>
                </c:pt>
                <c:pt idx="6">
                  <c:v>9.3333333333333339</c:v>
                </c:pt>
                <c:pt idx="7">
                  <c:v>8.6666666666666661</c:v>
                </c:pt>
                <c:pt idx="8">
                  <c:v>8</c:v>
                </c:pt>
                <c:pt idx="9">
                  <c:v>7.3333333333333339</c:v>
                </c:pt>
                <c:pt idx="10">
                  <c:v>6.666666666666667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21-4C35-9841-F711CF5A3243}"/>
            </c:ext>
          </c:extLst>
        </c:ser>
        <c:ser>
          <c:idx val="1"/>
          <c:order val="1"/>
          <c:tx>
            <c:strRef>
              <c:f>рацион!$E$20</c:f>
              <c:strCache>
                <c:ptCount val="1"/>
                <c:pt idx="0">
                  <c:v>ограничения по витамину Б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Dot"/>
            </a:ln>
          </c:spPr>
          <c:marker>
            <c:symbol val="none"/>
          </c:marker>
          <c:xVal>
            <c:numRef>
              <c:f>рацион!$C$21:$C$31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рацион!$E$21:$E$31</c:f>
              <c:numCache>
                <c:formatCode>General</c:formatCode>
                <c:ptCount val="11"/>
                <c:pt idx="0">
                  <c:v>30</c:v>
                </c:pt>
                <c:pt idx="1">
                  <c:v>26.333333333333336</c:v>
                </c:pt>
                <c:pt idx="2">
                  <c:v>22.666666666666668</c:v>
                </c:pt>
                <c:pt idx="3">
                  <c:v>19</c:v>
                </c:pt>
                <c:pt idx="4">
                  <c:v>15.333333333333332</c:v>
                </c:pt>
                <c:pt idx="5">
                  <c:v>11.666666666666668</c:v>
                </c:pt>
                <c:pt idx="6">
                  <c:v>7.9999999999999982</c:v>
                </c:pt>
                <c:pt idx="7">
                  <c:v>4.3333333333333304</c:v>
                </c:pt>
                <c:pt idx="8">
                  <c:v>0.6666666666666643</c:v>
                </c:pt>
                <c:pt idx="9">
                  <c:v>-3.0000000000000013</c:v>
                </c:pt>
                <c:pt idx="10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21-4C35-9841-F711CF5A3243}"/>
            </c:ext>
          </c:extLst>
        </c:ser>
        <c:ser>
          <c:idx val="2"/>
          <c:order val="2"/>
          <c:tx>
            <c:strRef>
              <c:f>рацион!$F$20</c:f>
              <c:strCache>
                <c:ptCount val="1"/>
                <c:pt idx="0">
                  <c:v>ограничения по витамину В</c:v>
                </c:pt>
              </c:strCache>
            </c:strRef>
          </c:tx>
          <c:spPr>
            <a:ln w="952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рацион!$C$21:$C$31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рацион!$F$21:$F$31</c:f>
              <c:numCache>
                <c:formatCode>General</c:formatCode>
                <c:ptCount val="11"/>
                <c:pt idx="0">
                  <c:v>21.666666666666668</c:v>
                </c:pt>
                <c:pt idx="1">
                  <c:v>19.666666666666668</c:v>
                </c:pt>
                <c:pt idx="2">
                  <c:v>17.666666666666668</c:v>
                </c:pt>
                <c:pt idx="3">
                  <c:v>15.666666666666668</c:v>
                </c:pt>
                <c:pt idx="4">
                  <c:v>13.666666666666666</c:v>
                </c:pt>
                <c:pt idx="5">
                  <c:v>11.666666666666668</c:v>
                </c:pt>
                <c:pt idx="6">
                  <c:v>9.6666666666666679</c:v>
                </c:pt>
                <c:pt idx="7">
                  <c:v>7.6666666666666661</c:v>
                </c:pt>
                <c:pt idx="8">
                  <c:v>5.6666666666666679</c:v>
                </c:pt>
                <c:pt idx="9">
                  <c:v>3.6666666666666687</c:v>
                </c:pt>
                <c:pt idx="10">
                  <c:v>1.6666666666666667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21-4C35-9841-F711CF5A3243}"/>
            </c:ext>
          </c:extLst>
        </c:ser>
        <c:ser>
          <c:idx val="4"/>
          <c:order val="3"/>
          <c:tx>
            <c:v>решение</c:v>
          </c:tx>
          <c:spPr>
            <a:ln w="9525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рацион!$A$27:$A$31</c:f>
              <c:numCache>
                <c:formatCode>General</c:formatCode>
                <c:ptCount val="5"/>
                <c:pt idx="0">
                  <c:v>12.500000000000002</c:v>
                </c:pt>
                <c:pt idx="1">
                  <c:v>12.500000000000002</c:v>
                </c:pt>
                <c:pt idx="2">
                  <c:v>0</c:v>
                </c:pt>
                <c:pt idx="3">
                  <c:v>0</c:v>
                </c:pt>
                <c:pt idx="4">
                  <c:v>14.500000000000002</c:v>
                </c:pt>
              </c:numCache>
            </c:numRef>
          </c:xVal>
          <c:yVal>
            <c:numRef>
              <c:f>рацион!$B$27:$B$31</c:f>
              <c:numCache>
                <c:formatCode>General</c:formatCode>
                <c:ptCount val="5"/>
                <c:pt idx="0">
                  <c:v>11.166666666666666</c:v>
                </c:pt>
                <c:pt idx="1">
                  <c:v>0</c:v>
                </c:pt>
                <c:pt idx="2">
                  <c:v>0</c:v>
                </c:pt>
                <c:pt idx="3">
                  <c:v>9.1666666666666661</c:v>
                </c:pt>
                <c:pt idx="4">
                  <c:v>9.1666666666666661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21-4C35-9841-F711CF5A3243}"/>
            </c:ext>
          </c:extLst>
        </c:ser>
        <c:ser>
          <c:idx val="3"/>
          <c:order val="4"/>
          <c:tx>
            <c:strRef>
              <c:f>рацион!$A$20</c:f>
              <c:strCache>
                <c:ptCount val="1"/>
                <c:pt idx="0">
                  <c:v>направление наискорейшего роста целевой функции</c:v>
                </c:pt>
              </c:strCache>
            </c:strRef>
          </c:tx>
          <c:spPr>
            <a:ln w="31750">
              <a:solidFill>
                <a:schemeClr val="bg1">
                  <a:lumMod val="75000"/>
                </a:schemeClr>
              </a:solidFill>
              <a:prstDash val="sysDot"/>
              <a:tailEnd type="stealth" w="med" len="lg"/>
            </a:ln>
          </c:spPr>
          <c:marker>
            <c:symbol val="none"/>
          </c:marker>
          <c:xVal>
            <c:numRef>
              <c:f>рацион!$A$22:$A$23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xVal>
          <c:yVal>
            <c:numRef>
              <c:f>рацион!$B$22:$B$23</c:f>
              <c:numCache>
                <c:formatCode>General</c:formatCode>
                <c:ptCount val="2"/>
                <c:pt idx="0">
                  <c:v>0</c:v>
                </c:pt>
                <c:pt idx="1">
                  <c:v>7.07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21-4C35-9841-F711CF5A3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245632"/>
        <c:axId val="138247168"/>
      </c:scatterChart>
      <c:valAx>
        <c:axId val="138245632"/>
        <c:scaling>
          <c:orientation val="minMax"/>
          <c:max val="21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38247168"/>
        <c:crossesAt val="0"/>
        <c:crossBetween val="midCat"/>
      </c:valAx>
      <c:valAx>
        <c:axId val="138247168"/>
        <c:scaling>
          <c:orientation val="minMax"/>
          <c:max val="21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38245632"/>
        <c:crossesAt val="0"/>
        <c:crossBetween val="midCat"/>
      </c:valAx>
    </c:plotArea>
    <c:legend>
      <c:legendPos val="r"/>
      <c:layout>
        <c:manualLayout>
          <c:xMode val="edge"/>
          <c:yMode val="edge"/>
          <c:x val="0.48820567961809092"/>
          <c:y val="1.3318404994647409E-2"/>
          <c:w val="0.49325291913010899"/>
          <c:h val="0.27271173568026635"/>
        </c:manualLayout>
      </c:layout>
      <c:overlay val="1"/>
      <c:spPr>
        <a:solidFill>
          <a:schemeClr val="bg1"/>
        </a:solidFill>
        <a:ln w="0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84281</xdr:colOff>
      <xdr:row>0</xdr:row>
      <xdr:rowOff>30165</xdr:rowOff>
    </xdr:from>
    <xdr:to>
      <xdr:col>15</xdr:col>
      <xdr:colOff>77510</xdr:colOff>
      <xdr:row>26</xdr:row>
      <xdr:rowOff>180975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304256</xdr:colOff>
      <xdr:row>11</xdr:row>
      <xdr:rowOff>167578</xdr:rowOff>
    </xdr:from>
    <xdr:to>
      <xdr:col>10</xdr:col>
      <xdr:colOff>363787</xdr:colOff>
      <xdr:row>12</xdr:row>
      <xdr:rowOff>37373</xdr:rowOff>
    </xdr:to>
    <xdr:sp macro="" textlink="">
      <xdr:nvSpPr>
        <xdr:cNvPr id="3" name="Oval 2"/>
        <xdr:cNvSpPr>
          <a:spLocks noChangeAspect="1"/>
        </xdr:cNvSpPr>
      </xdr:nvSpPr>
      <xdr:spPr>
        <a:xfrm>
          <a:off x="7274824" y="2341010"/>
          <a:ext cx="59531" cy="6029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absolute">
    <xdr:from>
      <xdr:col>10</xdr:col>
      <xdr:colOff>563205</xdr:colOff>
      <xdr:row>14</xdr:row>
      <xdr:rowOff>75246</xdr:rowOff>
    </xdr:from>
    <xdr:to>
      <xdr:col>11</xdr:col>
      <xdr:colOff>12270</xdr:colOff>
      <xdr:row>14</xdr:row>
      <xdr:rowOff>134777</xdr:rowOff>
    </xdr:to>
    <xdr:sp macro="" textlink="">
      <xdr:nvSpPr>
        <xdr:cNvPr id="4" name="Oval 3"/>
        <xdr:cNvSpPr>
          <a:spLocks noChangeAspect="1"/>
        </xdr:cNvSpPr>
      </xdr:nvSpPr>
      <xdr:spPr>
        <a:xfrm>
          <a:off x="7533773" y="2820178"/>
          <a:ext cx="59531" cy="59531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absolute">
    <xdr:from>
      <xdr:col>11</xdr:col>
      <xdr:colOff>289853</xdr:colOff>
      <xdr:row>15</xdr:row>
      <xdr:rowOff>1398</xdr:rowOff>
    </xdr:from>
    <xdr:to>
      <xdr:col>11</xdr:col>
      <xdr:colOff>348018</xdr:colOff>
      <xdr:row>15</xdr:row>
      <xdr:rowOff>60929</xdr:rowOff>
    </xdr:to>
    <xdr:sp macro="" textlink="">
      <xdr:nvSpPr>
        <xdr:cNvPr id="5" name="Oval 4"/>
        <xdr:cNvSpPr>
          <a:spLocks noChangeAspect="1"/>
        </xdr:cNvSpPr>
      </xdr:nvSpPr>
      <xdr:spPr>
        <a:xfrm>
          <a:off x="7870887" y="2929210"/>
          <a:ext cx="58165" cy="59531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0.50682</cdr:x>
      <cdr:y>0.39275</cdr:y>
    </cdr:from>
    <cdr:ext cx="149125" cy="232112"/>
    <cdr:sp macro="" textlink="">
      <cdr:nvSpPr>
        <cdr:cNvPr id="2" name="TextBox 1"/>
        <cdr:cNvSpPr txBox="1"/>
      </cdr:nvSpPr>
      <cdr:spPr>
        <a:xfrm xmlns:a="http://schemas.openxmlformats.org/drawingml/2006/main">
          <a:off x="2777160" y="2127962"/>
          <a:ext cx="149125" cy="2321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ru-RU" sz="1600" b="1" i="1">
              <a:latin typeface="Times New Roman" panose="02020603050405020304" pitchFamily="18" charset="0"/>
              <a:cs typeface="Times New Roman" panose="02020603050405020304" pitchFamily="18" charset="0"/>
            </a:rPr>
            <a:t>А</a:t>
          </a:r>
        </a:p>
      </cdr:txBody>
    </cdr:sp>
  </cdr:absSizeAnchor>
  <cdr:absSizeAnchor xmlns:cdr="http://schemas.openxmlformats.org/drawingml/2006/chartDrawing">
    <cdr:from>
      <cdr:x>0.49105</cdr:x>
      <cdr:y>0.52396</cdr:y>
    </cdr:from>
    <cdr:ext cx="149123" cy="232046"/>
    <cdr:sp macro="" textlink="">
      <cdr:nvSpPr>
        <cdr:cNvPr id="5" name="TextBox 4"/>
        <cdr:cNvSpPr txBox="1"/>
      </cdr:nvSpPr>
      <cdr:spPr>
        <a:xfrm xmlns:a="http://schemas.openxmlformats.org/drawingml/2006/main">
          <a:off x="2690778" y="2738054"/>
          <a:ext cx="149123" cy="232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ru-RU" sz="1600" b="1" i="1">
              <a:latin typeface="Times New Roman" panose="02020603050405020304" pitchFamily="18" charset="0"/>
              <a:cs typeface="Times New Roman" panose="02020603050405020304" pitchFamily="18" charset="0"/>
            </a:rPr>
            <a:t>Б</a:t>
          </a:r>
        </a:p>
      </cdr:txBody>
    </cdr:sp>
  </cdr:absSizeAnchor>
  <cdr:absSizeAnchor xmlns:cdr="http://schemas.openxmlformats.org/drawingml/2006/chartDrawing">
    <cdr:from>
      <cdr:x>0.61465</cdr:x>
      <cdr:y>0.47988</cdr:y>
    </cdr:from>
    <cdr:ext cx="149070" cy="232112"/>
    <cdr:sp macro="" textlink="">
      <cdr:nvSpPr>
        <cdr:cNvPr id="6" name="TextBox 5"/>
        <cdr:cNvSpPr txBox="1"/>
      </cdr:nvSpPr>
      <cdr:spPr>
        <a:xfrm xmlns:a="http://schemas.openxmlformats.org/drawingml/2006/main">
          <a:off x="3368080" y="2600036"/>
          <a:ext cx="149070" cy="2321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ru-RU" sz="1600" b="1" i="1">
              <a:latin typeface="Times New Roman" panose="02020603050405020304" pitchFamily="18" charset="0"/>
              <a:cs typeface="Times New Roman" panose="02020603050405020304" pitchFamily="18" charset="0"/>
            </a:rPr>
            <a:t>В</a:t>
          </a:r>
        </a:p>
      </cdr:txBody>
    </cdr:sp>
  </cdr:abs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F14" sqref="F14"/>
    </sheetView>
  </sheetViews>
  <sheetFormatPr defaultRowHeight="14.4" x14ac:dyDescent="0.3"/>
  <cols>
    <col min="1" max="1" width="11.88671875" customWidth="1"/>
    <col min="2" max="2" width="12.6640625" customWidth="1"/>
    <col min="3" max="3" width="9.44140625" customWidth="1"/>
    <col min="4" max="6" width="11.33203125" customWidth="1"/>
  </cols>
  <sheetData>
    <row r="1" spans="1:5" x14ac:dyDescent="0.3">
      <c r="B1" s="42" t="s">
        <v>22</v>
      </c>
      <c r="C1" s="31" t="s">
        <v>14</v>
      </c>
      <c r="D1" s="31"/>
    </row>
    <row r="2" spans="1:5" x14ac:dyDescent="0.3">
      <c r="B2" s="43"/>
      <c r="C2" s="14" t="s">
        <v>16</v>
      </c>
      <c r="D2" s="14" t="s">
        <v>15</v>
      </c>
    </row>
    <row r="3" spans="1:5" x14ac:dyDescent="0.3">
      <c r="A3" s="6" t="s">
        <v>0</v>
      </c>
      <c r="B3" s="3">
        <v>4</v>
      </c>
      <c r="C3" s="3">
        <v>0.1</v>
      </c>
      <c r="D3" s="11">
        <v>0.3</v>
      </c>
    </row>
    <row r="4" spans="1:5" x14ac:dyDescent="0.3">
      <c r="A4" s="7" t="s">
        <v>1</v>
      </c>
      <c r="B4" s="4">
        <v>18</v>
      </c>
      <c r="C4" s="4">
        <v>1.1000000000000001</v>
      </c>
      <c r="D4" s="12">
        <v>0.6</v>
      </c>
    </row>
    <row r="5" spans="1:5" x14ac:dyDescent="0.3">
      <c r="A5" s="7" t="s">
        <v>11</v>
      </c>
      <c r="B5" s="4">
        <v>6.5</v>
      </c>
      <c r="C5" s="4">
        <v>0.3</v>
      </c>
      <c r="D5" s="12">
        <v>0.3</v>
      </c>
    </row>
    <row r="6" spans="1:5" x14ac:dyDescent="0.3">
      <c r="A6" s="8" t="s">
        <v>3</v>
      </c>
      <c r="B6" s="5" t="s">
        <v>2</v>
      </c>
      <c r="C6" s="5">
        <v>1000</v>
      </c>
      <c r="D6" s="13">
        <v>1010</v>
      </c>
    </row>
    <row r="7" spans="1:5" x14ac:dyDescent="0.3">
      <c r="A7" s="44"/>
      <c r="B7" s="4"/>
      <c r="C7" s="4"/>
      <c r="D7" s="4"/>
    </row>
    <row r="8" spans="1:5" ht="20.399999999999999" x14ac:dyDescent="0.45">
      <c r="C8" s="30" t="s">
        <v>20</v>
      </c>
      <c r="D8" s="30" t="s">
        <v>21</v>
      </c>
    </row>
    <row r="9" spans="1:5" x14ac:dyDescent="0.3">
      <c r="A9" s="1" t="s">
        <v>17</v>
      </c>
      <c r="C9">
        <v>12.500000000000002</v>
      </c>
      <c r="D9">
        <v>9.1666666666666661</v>
      </c>
    </row>
    <row r="10" spans="1:5" x14ac:dyDescent="0.3">
      <c r="A10" s="1" t="s">
        <v>0</v>
      </c>
      <c r="B10">
        <f>C$9*C3+D$9*D3</f>
        <v>4</v>
      </c>
      <c r="D10" s="9">
        <f>($B$3-$C$3*C9)/$D$3</f>
        <v>9.1666666666666679</v>
      </c>
      <c r="E10" s="10">
        <f>MAX(D10:D12)</f>
        <v>9.1666666666666679</v>
      </c>
    </row>
    <row r="11" spans="1:5" x14ac:dyDescent="0.3">
      <c r="A11" s="1" t="s">
        <v>1</v>
      </c>
      <c r="B11">
        <f>C$9*C4+D$9*D4</f>
        <v>19.250000000000004</v>
      </c>
      <c r="D11" s="9">
        <f>MAX(-1, ($B$4-$C$4*C9)/$D$4)</f>
        <v>7.0833333333333277</v>
      </c>
    </row>
    <row r="12" spans="1:5" x14ac:dyDescent="0.3">
      <c r="A12" s="1" t="s">
        <v>11</v>
      </c>
      <c r="B12">
        <f>C$9*C5+D$9*D5</f>
        <v>6.5</v>
      </c>
      <c r="D12" s="9">
        <f>MAX(-1, ($B$5-$C$5*C9)/$D$5)</f>
        <v>9.1666666666666661</v>
      </c>
    </row>
    <row r="13" spans="1:5" x14ac:dyDescent="0.3">
      <c r="A13" s="1" t="s">
        <v>18</v>
      </c>
      <c r="B13">
        <f>C$9*C6+D$9*D6</f>
        <v>21758.333333333336</v>
      </c>
    </row>
    <row r="14" spans="1:5" x14ac:dyDescent="0.3">
      <c r="A14" s="40" t="s">
        <v>13</v>
      </c>
      <c r="B14" s="41">
        <f>B13/(C9+D9)</f>
        <v>1004.2307692307693</v>
      </c>
    </row>
    <row r="15" spans="1:5" x14ac:dyDescent="0.3">
      <c r="A15" s="1"/>
    </row>
    <row r="16" spans="1:5" x14ac:dyDescent="0.3">
      <c r="A16" s="1"/>
    </row>
    <row r="17" spans="1:6" x14ac:dyDescent="0.3">
      <c r="A17" s="1"/>
    </row>
    <row r="18" spans="1:6" x14ac:dyDescent="0.3">
      <c r="A18" s="39" t="s">
        <v>23</v>
      </c>
      <c r="B18" s="39"/>
      <c r="C18" s="39"/>
      <c r="D18" s="39"/>
      <c r="E18" s="39"/>
      <c r="F18" s="39"/>
    </row>
    <row r="19" spans="1:6" x14ac:dyDescent="0.3">
      <c r="A19" s="16"/>
      <c r="B19" s="16"/>
      <c r="C19" s="32" t="s">
        <v>6</v>
      </c>
      <c r="D19" s="34" t="s">
        <v>7</v>
      </c>
      <c r="E19" s="34"/>
      <c r="F19" s="34"/>
    </row>
    <row r="20" spans="1:6" ht="33.75" customHeight="1" x14ac:dyDescent="0.3">
      <c r="A20" s="35" t="s">
        <v>19</v>
      </c>
      <c r="B20" s="36"/>
      <c r="C20" s="33"/>
      <c r="D20" s="17" t="s">
        <v>8</v>
      </c>
      <c r="E20" s="17" t="s">
        <v>9</v>
      </c>
      <c r="F20" s="17" t="s">
        <v>12</v>
      </c>
    </row>
    <row r="21" spans="1:6" x14ac:dyDescent="0.3">
      <c r="A21" s="18" t="s">
        <v>10</v>
      </c>
      <c r="B21" s="18"/>
      <c r="C21" s="19">
        <v>0</v>
      </c>
      <c r="D21" s="20">
        <f>($B$3-$C$3*C21)/$D$3</f>
        <v>13.333333333333334</v>
      </c>
      <c r="E21" s="20">
        <f>MAX(0, ($B$4-$C$4*C21)/$D$4)</f>
        <v>30</v>
      </c>
      <c r="F21" s="20">
        <f>MAX(-1, ($B$5-$C$5*C21)/$D$5)</f>
        <v>21.666666666666668</v>
      </c>
    </row>
    <row r="22" spans="1:6" x14ac:dyDescent="0.3">
      <c r="A22" s="21">
        <v>0</v>
      </c>
      <c r="B22" s="22">
        <v>0</v>
      </c>
      <c r="C22" s="19">
        <f>C21+2</f>
        <v>2</v>
      </c>
      <c r="D22" s="20">
        <f t="shared" ref="D22:D31" si="0">($B$3-$C$3*C22)/$D$3</f>
        <v>12.666666666666666</v>
      </c>
      <c r="E22" s="20">
        <f t="shared" ref="E22:E29" si="1">MAX(0, ($B$4-$C$4*C22)/$D$4)</f>
        <v>26.333333333333336</v>
      </c>
      <c r="F22" s="20">
        <f t="shared" ref="F22:F31" si="2">MAX(-1, ($B$5-$C$5*C22)/$D$5)</f>
        <v>19.666666666666668</v>
      </c>
    </row>
    <row r="23" spans="1:6" x14ac:dyDescent="0.3">
      <c r="A23" s="23">
        <f>C6*$B$24</f>
        <v>7</v>
      </c>
      <c r="B23" s="24">
        <f>D6*$B$24</f>
        <v>7.07</v>
      </c>
      <c r="C23" s="19">
        <f t="shared" ref="C23:C31" si="3">C22+2</f>
        <v>4</v>
      </c>
      <c r="D23" s="20">
        <f t="shared" si="0"/>
        <v>12</v>
      </c>
      <c r="E23" s="20">
        <f t="shared" si="1"/>
        <v>22.666666666666668</v>
      </c>
      <c r="F23" s="20">
        <f t="shared" si="2"/>
        <v>17.666666666666668</v>
      </c>
    </row>
    <row r="24" spans="1:6" x14ac:dyDescent="0.3">
      <c r="A24" s="25" t="s">
        <v>4</v>
      </c>
      <c r="B24" s="26">
        <v>7.0000000000000001E-3</v>
      </c>
      <c r="C24" s="19">
        <f t="shared" si="3"/>
        <v>6</v>
      </c>
      <c r="D24" s="20">
        <f t="shared" si="0"/>
        <v>11.333333333333334</v>
      </c>
      <c r="E24" s="20">
        <f t="shared" si="1"/>
        <v>19</v>
      </c>
      <c r="F24" s="20">
        <f t="shared" si="2"/>
        <v>15.666666666666668</v>
      </c>
    </row>
    <row r="25" spans="1:6" x14ac:dyDescent="0.3">
      <c r="A25" s="16"/>
      <c r="B25" s="16"/>
      <c r="C25" s="19">
        <f t="shared" si="3"/>
        <v>8</v>
      </c>
      <c r="D25" s="20">
        <f t="shared" si="0"/>
        <v>10.666666666666668</v>
      </c>
      <c r="E25" s="20">
        <f t="shared" si="1"/>
        <v>15.333333333333332</v>
      </c>
      <c r="F25" s="20">
        <f t="shared" si="2"/>
        <v>13.666666666666666</v>
      </c>
    </row>
    <row r="26" spans="1:6" x14ac:dyDescent="0.3">
      <c r="A26" s="37" t="s">
        <v>5</v>
      </c>
      <c r="B26" s="38"/>
      <c r="C26" s="19">
        <f t="shared" si="3"/>
        <v>10</v>
      </c>
      <c r="D26" s="20">
        <f t="shared" si="0"/>
        <v>10</v>
      </c>
      <c r="E26" s="20">
        <f t="shared" si="1"/>
        <v>11.666666666666668</v>
      </c>
      <c r="F26" s="20">
        <f t="shared" si="2"/>
        <v>11.666666666666668</v>
      </c>
    </row>
    <row r="27" spans="1:6" x14ac:dyDescent="0.3">
      <c r="A27" s="23">
        <f>C9</f>
        <v>12.500000000000002</v>
      </c>
      <c r="B27" s="24">
        <f>D9+2</f>
        <v>11.166666666666666</v>
      </c>
      <c r="C27" s="19">
        <f t="shared" si="3"/>
        <v>12</v>
      </c>
      <c r="D27" s="20">
        <f t="shared" si="0"/>
        <v>9.3333333333333339</v>
      </c>
      <c r="E27" s="20">
        <f t="shared" si="1"/>
        <v>7.9999999999999982</v>
      </c>
      <c r="F27" s="20">
        <f t="shared" si="2"/>
        <v>9.6666666666666679</v>
      </c>
    </row>
    <row r="28" spans="1:6" x14ac:dyDescent="0.3">
      <c r="A28" s="23">
        <f>A27</f>
        <v>12.500000000000002</v>
      </c>
      <c r="B28" s="24">
        <v>0</v>
      </c>
      <c r="C28" s="19">
        <f t="shared" si="3"/>
        <v>14</v>
      </c>
      <c r="D28" s="20">
        <f t="shared" si="0"/>
        <v>8.6666666666666661</v>
      </c>
      <c r="E28" s="20">
        <f t="shared" si="1"/>
        <v>4.3333333333333304</v>
      </c>
      <c r="F28" s="20">
        <f t="shared" si="2"/>
        <v>7.6666666666666661</v>
      </c>
    </row>
    <row r="29" spans="1:6" x14ac:dyDescent="0.3">
      <c r="A29" s="27">
        <v>0</v>
      </c>
      <c r="B29" s="24">
        <v>0</v>
      </c>
      <c r="C29" s="19">
        <f t="shared" si="3"/>
        <v>16</v>
      </c>
      <c r="D29" s="20">
        <f t="shared" si="0"/>
        <v>8</v>
      </c>
      <c r="E29" s="20">
        <f t="shared" si="1"/>
        <v>0.6666666666666643</v>
      </c>
      <c r="F29" s="20">
        <f t="shared" si="2"/>
        <v>5.6666666666666679</v>
      </c>
    </row>
    <row r="30" spans="1:6" x14ac:dyDescent="0.3">
      <c r="A30" s="23">
        <v>0</v>
      </c>
      <c r="B30" s="24">
        <f>D9</f>
        <v>9.1666666666666661</v>
      </c>
      <c r="C30" s="19">
        <f t="shared" si="3"/>
        <v>18</v>
      </c>
      <c r="D30" s="20">
        <f t="shared" si="0"/>
        <v>7.3333333333333339</v>
      </c>
      <c r="E30" s="20">
        <f>MAX(-5, ($B$4-$C$4*C30)/$D$4)</f>
        <v>-3.0000000000000013</v>
      </c>
      <c r="F30" s="20">
        <f t="shared" si="2"/>
        <v>3.6666666666666687</v>
      </c>
    </row>
    <row r="31" spans="1:6" x14ac:dyDescent="0.3">
      <c r="A31" s="28">
        <f>C9+2</f>
        <v>14.500000000000002</v>
      </c>
      <c r="B31" s="29">
        <f>D9</f>
        <v>9.1666666666666661</v>
      </c>
      <c r="C31" s="19">
        <f t="shared" si="3"/>
        <v>20</v>
      </c>
      <c r="D31" s="20">
        <f t="shared" si="0"/>
        <v>6.666666666666667</v>
      </c>
      <c r="E31" s="20">
        <f>MAX(-5, ($B$4-$C$4*C31)/$D$4)</f>
        <v>-5</v>
      </c>
      <c r="F31" s="20">
        <f t="shared" si="2"/>
        <v>1.6666666666666667</v>
      </c>
    </row>
    <row r="32" spans="1:6" x14ac:dyDescent="0.3">
      <c r="C32" s="15"/>
      <c r="D32" s="2"/>
      <c r="E32" s="2"/>
      <c r="F32" s="2"/>
    </row>
    <row r="33" spans="3:6" x14ac:dyDescent="0.3">
      <c r="C33" s="15"/>
      <c r="D33" s="2"/>
      <c r="E33" s="2"/>
      <c r="F33" s="2"/>
    </row>
  </sheetData>
  <mergeCells count="7">
    <mergeCell ref="A26:B26"/>
    <mergeCell ref="A18:F18"/>
    <mergeCell ref="B1:B2"/>
    <mergeCell ref="C1:D1"/>
    <mergeCell ref="C19:C20"/>
    <mergeCell ref="D19:F19"/>
    <mergeCell ref="A20:B2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рацион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2023-10-04T11:06:01Z</dcterms:modified>
</cp:coreProperties>
</file>