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0000 REPKA\ЗШ\интернет-олимпиада\ИО 2021-22\"/>
    </mc:Choice>
  </mc:AlternateContent>
  <bookViews>
    <workbookView xWindow="0" yWindow="0" windowWidth="23040" windowHeight="9096"/>
  </bookViews>
  <sheets>
    <sheet name="9 кл" sheetId="1" r:id="rId1"/>
    <sheet name="10 кл" sheetId="2" r:id="rId2"/>
    <sheet name="7 кл" sheetId="3" r:id="rId3"/>
    <sheet name="8 кл" sheetId="4" r:id="rId4"/>
  </sheets>
  <calcPr calcId="152511"/>
</workbook>
</file>

<file path=xl/calcChain.xml><?xml version="1.0" encoding="utf-8"?>
<calcChain xmlns="http://schemas.openxmlformats.org/spreadsheetml/2006/main">
  <c r="S13" i="4" l="1"/>
  <c r="S24" i="4"/>
  <c r="S23" i="4"/>
  <c r="S22" i="4"/>
  <c r="S21" i="4"/>
  <c r="S20" i="4"/>
  <c r="S19" i="4"/>
  <c r="S18" i="4"/>
  <c r="S17" i="4"/>
  <c r="S16" i="4"/>
  <c r="S14" i="4"/>
  <c r="S27" i="3"/>
  <c r="S26" i="3"/>
  <c r="S25" i="3"/>
  <c r="S24" i="3"/>
  <c r="S23" i="3"/>
  <c r="S22" i="3"/>
  <c r="S21" i="3"/>
  <c r="S20" i="3"/>
  <c r="S19" i="3"/>
  <c r="S18" i="3"/>
  <c r="O6" i="3"/>
  <c r="O3" i="3"/>
  <c r="O11" i="3"/>
  <c r="O10" i="3"/>
  <c r="S10" i="3" s="1"/>
  <c r="O10" i="4"/>
  <c r="O7" i="4"/>
  <c r="O6" i="4"/>
  <c r="O11" i="4"/>
  <c r="O3" i="4"/>
  <c r="Q6" i="4" l="1"/>
  <c r="Q3" i="4"/>
  <c r="P11" i="4" l="1"/>
  <c r="S11" i="4" s="1"/>
  <c r="P4" i="4"/>
  <c r="P3" i="4"/>
  <c r="S3" i="4" s="1"/>
  <c r="P12" i="4"/>
  <c r="S12" i="4" s="1"/>
  <c r="P10" i="4"/>
  <c r="S10" i="4" s="1"/>
  <c r="P7" i="4"/>
  <c r="S7" i="4" s="1"/>
  <c r="P8" i="4"/>
  <c r="P4" i="3"/>
  <c r="P13" i="3"/>
  <c r="S13" i="3" s="1"/>
  <c r="P6" i="3"/>
  <c r="S6" i="3" s="1"/>
  <c r="P8" i="3"/>
  <c r="P5" i="3"/>
  <c r="S5" i="3" s="1"/>
  <c r="P3" i="3"/>
  <c r="S3" i="3" s="1"/>
  <c r="P9" i="3"/>
  <c r="S9" i="3" s="1"/>
  <c r="P11" i="3"/>
  <c r="S11" i="3" s="1"/>
  <c r="P12" i="3"/>
  <c r="S12" i="3" s="1"/>
  <c r="P16" i="3"/>
  <c r="S16" i="3" s="1"/>
  <c r="P17" i="3"/>
  <c r="S17" i="3" s="1"/>
  <c r="P7" i="3"/>
  <c r="S7" i="3" s="1"/>
  <c r="P15" i="3"/>
  <c r="S15" i="3" s="1"/>
  <c r="P14" i="3"/>
  <c r="S14" i="3" s="1"/>
  <c r="R4" i="3" l="1"/>
  <c r="S4" i="3" s="1"/>
  <c r="R8" i="3"/>
  <c r="S8" i="3" s="1"/>
  <c r="R15" i="4" l="1"/>
  <c r="S15" i="4" s="1"/>
  <c r="R8" i="4"/>
  <c r="S8" i="4" s="1"/>
  <c r="R5" i="4"/>
  <c r="S5" i="4" s="1"/>
  <c r="R6" i="4"/>
  <c r="S6" i="4" s="1"/>
  <c r="R9" i="4"/>
  <c r="S9" i="4" s="1"/>
  <c r="R4" i="4"/>
  <c r="S4" i="4" s="1"/>
  <c r="S21" i="2" l="1"/>
  <c r="S20" i="2"/>
  <c r="S19" i="2"/>
  <c r="S18" i="2"/>
  <c r="S17" i="2"/>
  <c r="S16" i="2"/>
  <c r="S15" i="2"/>
  <c r="S14" i="2"/>
  <c r="S13" i="2"/>
  <c r="S12" i="2"/>
  <c r="S11" i="2"/>
  <c r="O4" i="2"/>
  <c r="O6" i="2"/>
  <c r="S6" i="2" s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5" i="1"/>
  <c r="S34" i="1"/>
  <c r="S33" i="1"/>
  <c r="S32" i="1"/>
  <c r="S31" i="1"/>
  <c r="S30" i="1"/>
  <c r="S29" i="1"/>
  <c r="S28" i="1"/>
  <c r="O21" i="1"/>
  <c r="O15" i="1"/>
  <c r="S15" i="1" s="1"/>
  <c r="O3" i="1"/>
  <c r="O23" i="1"/>
  <c r="O25" i="1"/>
  <c r="O4" i="1"/>
  <c r="O14" i="1"/>
  <c r="S14" i="1" s="1"/>
  <c r="O12" i="1"/>
  <c r="S12" i="1" s="1"/>
  <c r="O11" i="1"/>
  <c r="O20" i="1"/>
  <c r="O8" i="1"/>
  <c r="S8" i="1" s="1"/>
  <c r="R10" i="1" l="1"/>
  <c r="R22" i="1"/>
  <c r="S22" i="1" s="1"/>
  <c r="R9" i="1"/>
  <c r="S9" i="1" s="1"/>
  <c r="R6" i="1"/>
  <c r="R17" i="1"/>
  <c r="S17" i="1" s="1"/>
  <c r="R20" i="1"/>
  <c r="R24" i="1"/>
  <c r="S24" i="1" s="1"/>
  <c r="R7" i="1"/>
  <c r="R21" i="1"/>
  <c r="S21" i="1" s="1"/>
  <c r="Q4" i="1"/>
  <c r="Q25" i="1"/>
  <c r="Q11" i="1"/>
  <c r="Q16" i="1"/>
  <c r="Q13" i="1"/>
  <c r="Q26" i="1"/>
  <c r="S26" i="1" s="1"/>
  <c r="Q5" i="1"/>
  <c r="Q3" i="1"/>
  <c r="Q7" i="1"/>
  <c r="P23" i="1"/>
  <c r="S23" i="1" s="1"/>
  <c r="P4" i="1"/>
  <c r="P25" i="1"/>
  <c r="P11" i="1"/>
  <c r="P27" i="1"/>
  <c r="S27" i="1" s="1"/>
  <c r="P16" i="1"/>
  <c r="P13" i="1"/>
  <c r="P5" i="1"/>
  <c r="P36" i="1"/>
  <c r="S36" i="1" s="1"/>
  <c r="P3" i="1"/>
  <c r="N10" i="1"/>
  <c r="N20" i="1"/>
  <c r="S20" i="1" s="1"/>
  <c r="N6" i="1"/>
  <c r="S6" i="1" s="1"/>
  <c r="N18" i="1"/>
  <c r="S18" i="1" s="1"/>
  <c r="N7" i="1"/>
  <c r="N19" i="1"/>
  <c r="S19" i="1" s="1"/>
  <c r="N8" i="2"/>
  <c r="N9" i="2"/>
  <c r="N5" i="2"/>
  <c r="P3" i="2"/>
  <c r="P7" i="2"/>
  <c r="P10" i="2"/>
  <c r="S10" i="2" s="1"/>
  <c r="R8" i="2"/>
  <c r="R9" i="2"/>
  <c r="R5" i="2"/>
  <c r="Q8" i="2"/>
  <c r="Q5" i="2"/>
  <c r="Q7" i="2"/>
  <c r="Q4" i="2"/>
  <c r="S4" i="2" s="1"/>
  <c r="S8" i="2" l="1"/>
  <c r="S11" i="1"/>
  <c r="S7" i="2"/>
  <c r="S5" i="2"/>
  <c r="S9" i="2"/>
  <c r="S5" i="1"/>
  <c r="S13" i="1"/>
  <c r="S3" i="2"/>
  <c r="S7" i="1"/>
  <c r="S16" i="1"/>
  <c r="S25" i="1"/>
  <c r="S10" i="1"/>
  <c r="S3" i="1"/>
  <c r="S4" i="1"/>
</calcChain>
</file>

<file path=xl/sharedStrings.xml><?xml version="1.0" encoding="utf-8"?>
<sst xmlns="http://schemas.openxmlformats.org/spreadsheetml/2006/main" count="512" uniqueCount="280">
  <si>
    <t>Фамилия</t>
  </si>
  <si>
    <t>Имя</t>
  </si>
  <si>
    <t>Соболь</t>
  </si>
  <si>
    <t>Маргарита</t>
  </si>
  <si>
    <t>Крыга</t>
  </si>
  <si>
    <t>Елизавета</t>
  </si>
  <si>
    <t>Шулятьева</t>
  </si>
  <si>
    <t>Софья</t>
  </si>
  <si>
    <t>Михеев-Жданович</t>
  </si>
  <si>
    <t>Клим</t>
  </si>
  <si>
    <t>Иванов</t>
  </si>
  <si>
    <t>Дмитрий</t>
  </si>
  <si>
    <t>Вахрушев</t>
  </si>
  <si>
    <t>Егор</t>
  </si>
  <si>
    <t>Дубровина</t>
  </si>
  <si>
    <t>Анастасия</t>
  </si>
  <si>
    <t>Голощапов</t>
  </si>
  <si>
    <t>Михаил</t>
  </si>
  <si>
    <t>Хохлова</t>
  </si>
  <si>
    <t>Ирина</t>
  </si>
  <si>
    <t>Коршунова</t>
  </si>
  <si>
    <t>София</t>
  </si>
  <si>
    <t>Виктория</t>
  </si>
  <si>
    <t>Винокурова</t>
  </si>
  <si>
    <t>Киани</t>
  </si>
  <si>
    <t>Сейед Карен</t>
  </si>
  <si>
    <t>Симоненко</t>
  </si>
  <si>
    <t>Мария</t>
  </si>
  <si>
    <t>Ракитская</t>
  </si>
  <si>
    <t>Екатерина</t>
  </si>
  <si>
    <t>Машков</t>
  </si>
  <si>
    <t>Джаноев</t>
  </si>
  <si>
    <t>Александр</t>
  </si>
  <si>
    <t>Федотов</t>
  </si>
  <si>
    <t>Виктор</t>
  </si>
  <si>
    <t>Козаченко</t>
  </si>
  <si>
    <t>Виталий</t>
  </si>
  <si>
    <t>Григорьева</t>
  </si>
  <si>
    <t>Арина</t>
  </si>
  <si>
    <t>Каминский</t>
  </si>
  <si>
    <t>Андрей</t>
  </si>
  <si>
    <t>Воеводина</t>
  </si>
  <si>
    <t>Дарьяна</t>
  </si>
  <si>
    <t>Якимов</t>
  </si>
  <si>
    <t>Глеб</t>
  </si>
  <si>
    <t>Садохин</t>
  </si>
  <si>
    <t>Константин</t>
  </si>
  <si>
    <t>Филатов</t>
  </si>
  <si>
    <t>Бабенко</t>
  </si>
  <si>
    <t>био/62,00</t>
  </si>
  <si>
    <t>инф/10</t>
  </si>
  <si>
    <t>Воронюк</t>
  </si>
  <si>
    <t>Иван</t>
  </si>
  <si>
    <t>Косвинцев</t>
  </si>
  <si>
    <t>Роман</t>
  </si>
  <si>
    <t>Степан</t>
  </si>
  <si>
    <t>Драч</t>
  </si>
  <si>
    <t>Даниил</t>
  </si>
  <si>
    <t>Злотникова</t>
  </si>
  <si>
    <t>Таисия</t>
  </si>
  <si>
    <t>Козлов</t>
  </si>
  <si>
    <t>Герасимова</t>
  </si>
  <si>
    <t>Князев</t>
  </si>
  <si>
    <t>Кузнецова</t>
  </si>
  <si>
    <t>Ольга</t>
  </si>
  <si>
    <t>Кочелов</t>
  </si>
  <si>
    <t>Краснов</t>
  </si>
  <si>
    <t>Алексей</t>
  </si>
  <si>
    <t>Трофимов</t>
  </si>
  <si>
    <t>Семён</t>
  </si>
  <si>
    <t>Камынин</t>
  </si>
  <si>
    <t>Кованцев</t>
  </si>
  <si>
    <t>Крушинская</t>
  </si>
  <si>
    <t>Варвара</t>
  </si>
  <si>
    <t>Будилкова</t>
  </si>
  <si>
    <t>Федосик</t>
  </si>
  <si>
    <t>Григорьев</t>
  </si>
  <si>
    <t>Кирилл</t>
  </si>
  <si>
    <t>Юлия</t>
  </si>
  <si>
    <t>мат/12</t>
  </si>
  <si>
    <t>Жабицкий</t>
  </si>
  <si>
    <t>Вячеслав</t>
  </si>
  <si>
    <t>Ильин</t>
  </si>
  <si>
    <t>Сергей</t>
  </si>
  <si>
    <t>Тугов</t>
  </si>
  <si>
    <t>Денис</t>
  </si>
  <si>
    <t>физ/10</t>
  </si>
  <si>
    <t>Хурлапова</t>
  </si>
  <si>
    <t>Косарева</t>
  </si>
  <si>
    <t>Клюева</t>
  </si>
  <si>
    <t>Анна</t>
  </si>
  <si>
    <t>Царапкин</t>
  </si>
  <si>
    <t>Максим</t>
  </si>
  <si>
    <t>хим/10</t>
  </si>
  <si>
    <t>Отчество</t>
  </si>
  <si>
    <t>Эдуардовна</t>
  </si>
  <si>
    <t>Валерьевна</t>
  </si>
  <si>
    <t>Камалович</t>
  </si>
  <si>
    <t>Дмитриевич</t>
  </si>
  <si>
    <t>Геннадьевич</t>
  </si>
  <si>
    <t>Сергеевна</t>
  </si>
  <si>
    <t>Павлович</t>
  </si>
  <si>
    <t>Сергеевич</t>
  </si>
  <si>
    <t>Валерьевич</t>
  </si>
  <si>
    <t>Максимович</t>
  </si>
  <si>
    <t>Александрович</t>
  </si>
  <si>
    <t>Александровна</t>
  </si>
  <si>
    <t>Андреевич</t>
  </si>
  <si>
    <t>Андреевна</t>
  </si>
  <si>
    <t>Юрьевич</t>
  </si>
  <si>
    <t>Евгеньевич</t>
  </si>
  <si>
    <t>Алексеевна</t>
  </si>
  <si>
    <t>Дмитриевна</t>
  </si>
  <si>
    <t>Петровна</t>
  </si>
  <si>
    <t>Константинович</t>
  </si>
  <si>
    <t>Михайлович</t>
  </si>
  <si>
    <t>Вячеславовна </t>
  </si>
  <si>
    <t>Вячеславовна</t>
  </si>
  <si>
    <t>Шарфенберг</t>
  </si>
  <si>
    <t>Югай</t>
  </si>
  <si>
    <t>Евгеньевна</t>
  </si>
  <si>
    <t>Вадимович</t>
  </si>
  <si>
    <t>Алексеевич</t>
  </si>
  <si>
    <t>Арсенович</t>
  </si>
  <si>
    <t>Олегович</t>
  </si>
  <si>
    <t>Витальевич</t>
  </si>
  <si>
    <t>Геннадиевна</t>
  </si>
  <si>
    <t>Георгиевич</t>
  </si>
  <si>
    <t>2 тур баллы (зеленые прошли в 3 тур)</t>
  </si>
  <si>
    <t>Каныгина</t>
  </si>
  <si>
    <t>Щекач</t>
  </si>
  <si>
    <t>Ева</t>
  </si>
  <si>
    <t>Пупынин</t>
  </si>
  <si>
    <t>8,00</t>
  </si>
  <si>
    <t>Больгинов</t>
  </si>
  <si>
    <t>Георгий</t>
  </si>
  <si>
    <t>7,33</t>
  </si>
  <si>
    <t>Шумилина</t>
  </si>
  <si>
    <t>Владислава</t>
  </si>
  <si>
    <t>5,33</t>
  </si>
  <si>
    <t>Щербаков</t>
  </si>
  <si>
    <t>4,00</t>
  </si>
  <si>
    <t>0,67</t>
  </si>
  <si>
    <t>0,00</t>
  </si>
  <si>
    <t>Вербин</t>
  </si>
  <si>
    <t>Гопп</t>
  </si>
  <si>
    <t>Вадим</t>
  </si>
  <si>
    <t>Петухова</t>
  </si>
  <si>
    <t>Хамбиков</t>
  </si>
  <si>
    <t>Исмаил</t>
  </si>
  <si>
    <t>Суворов</t>
  </si>
  <si>
    <t>Родион</t>
  </si>
  <si>
    <t>Захарова</t>
  </si>
  <si>
    <t>Аглая</t>
  </si>
  <si>
    <t>Брычев</t>
  </si>
  <si>
    <t>Артём</t>
  </si>
  <si>
    <t>Мосолов</t>
  </si>
  <si>
    <t>Вашук</t>
  </si>
  <si>
    <t>6,00</t>
  </si>
  <si>
    <t>2,00</t>
  </si>
  <si>
    <t>Булгаков</t>
  </si>
  <si>
    <t>Полинов</t>
  </si>
  <si>
    <t>Васильевич</t>
  </si>
  <si>
    <t>Владимирович</t>
  </si>
  <si>
    <t>Иванович</t>
  </si>
  <si>
    <t>Владиславович</t>
  </si>
  <si>
    <t>Ринасович</t>
  </si>
  <si>
    <t>Максимовна</t>
  </si>
  <si>
    <t>Андреевич </t>
  </si>
  <si>
    <t>инф</t>
  </si>
  <si>
    <t>хим/32</t>
  </si>
  <si>
    <t>мат/35</t>
  </si>
  <si>
    <t>Подлубная</t>
  </si>
  <si>
    <t>Михайловна</t>
  </si>
  <si>
    <t>био/130</t>
  </si>
  <si>
    <t>физ/50</t>
  </si>
  <si>
    <t>био/100</t>
  </si>
  <si>
    <t>инф/100</t>
  </si>
  <si>
    <t>мат/100</t>
  </si>
  <si>
    <t>физ/100</t>
  </si>
  <si>
    <t>хим/100</t>
  </si>
  <si>
    <t>победитель</t>
  </si>
  <si>
    <t>призер</t>
  </si>
  <si>
    <t>Скобелева</t>
  </si>
  <si>
    <t>сумма по 3 лучшим</t>
  </si>
  <si>
    <t>3 тур из 100</t>
  </si>
  <si>
    <t>пригласить в ЗШ</t>
  </si>
  <si>
    <t>Бурнышев</t>
  </si>
  <si>
    <t>Акулов</t>
  </si>
  <si>
    <t>Кравцов</t>
  </si>
  <si>
    <t>Николай</t>
  </si>
  <si>
    <t>Калачёв</t>
  </si>
  <si>
    <t>Таиров</t>
  </si>
  <si>
    <t>Алишер</t>
  </si>
  <si>
    <t>Степаненко</t>
  </si>
  <si>
    <t>Хныкин</t>
  </si>
  <si>
    <t>Черникова</t>
  </si>
  <si>
    <t>Оксана</t>
  </si>
  <si>
    <t>Цветков</t>
  </si>
  <si>
    <t>Михайлова</t>
  </si>
  <si>
    <t>Матвей</t>
  </si>
  <si>
    <t>Болибекян</t>
  </si>
  <si>
    <t>Эдгар</t>
  </si>
  <si>
    <t>Дуванов</t>
  </si>
  <si>
    <t>Лука</t>
  </si>
  <si>
    <t>Коробов</t>
  </si>
  <si>
    <t>Павел</t>
  </si>
  <si>
    <t>Бердников</t>
  </si>
  <si>
    <t>Тихон</t>
  </si>
  <si>
    <t>Чернышева</t>
  </si>
  <si>
    <t>Марина</t>
  </si>
  <si>
    <t>Карачаров</t>
  </si>
  <si>
    <t>Сумская</t>
  </si>
  <si>
    <t>Разанкова</t>
  </si>
  <si>
    <t>Надежда</t>
  </si>
  <si>
    <t>Скиба</t>
  </si>
  <si>
    <t>Баженова</t>
  </si>
  <si>
    <t>Дербенко</t>
  </si>
  <si>
    <t>Лада</t>
  </si>
  <si>
    <t>Вишнякова</t>
  </si>
  <si>
    <t>Алисия</t>
  </si>
  <si>
    <t>Глубоков</t>
  </si>
  <si>
    <t>Евгений</t>
  </si>
  <si>
    <t>Подзоров</t>
  </si>
  <si>
    <t>Анурова</t>
  </si>
  <si>
    <t>Еленчук</t>
  </si>
  <si>
    <t>Кост</t>
  </si>
  <si>
    <t>Антон</t>
  </si>
  <si>
    <t>Когут</t>
  </si>
  <si>
    <t>Чепурченко</t>
  </si>
  <si>
    <t>Григорий</t>
  </si>
  <si>
    <t>Лейкина</t>
  </si>
  <si>
    <t>Александра</t>
  </si>
  <si>
    <t>Иванищев</t>
  </si>
  <si>
    <t>Богдановский</t>
  </si>
  <si>
    <t>Бирюкова</t>
  </si>
  <si>
    <t>Вероника</t>
  </si>
  <si>
    <t>Рысятова</t>
  </si>
  <si>
    <t>Олеся</t>
  </si>
  <si>
    <t>Куликова</t>
  </si>
  <si>
    <t>Сабина</t>
  </si>
  <si>
    <t>Евграфова</t>
  </si>
  <si>
    <t>Майоров</t>
  </si>
  <si>
    <t>Владимир</t>
  </si>
  <si>
    <t>Молдыбеков</t>
  </si>
  <si>
    <t>Даниял</t>
  </si>
  <si>
    <t>Колодников</t>
  </si>
  <si>
    <t>Клименко</t>
  </si>
  <si>
    <t>Муртазин</t>
  </si>
  <si>
    <t>Булат</t>
  </si>
  <si>
    <t>Байдукашев</t>
  </si>
  <si>
    <t>Темирлан</t>
  </si>
  <si>
    <t>Ерболатович</t>
  </si>
  <si>
    <t>Байдукашева</t>
  </si>
  <si>
    <t>Ясмин</t>
  </si>
  <si>
    <t>Ерболатовна</t>
  </si>
  <si>
    <t>Батина</t>
  </si>
  <si>
    <t>Алена</t>
  </si>
  <si>
    <t>Ильинична</t>
  </si>
  <si>
    <t>Левонович</t>
  </si>
  <si>
    <t>Игоревич</t>
  </si>
  <si>
    <t>Русланович</t>
  </si>
  <si>
    <t>Николаевна</t>
  </si>
  <si>
    <t>Андреевна </t>
  </si>
  <si>
    <t>Юрьевна</t>
  </si>
  <si>
    <t>Максимович </t>
  </si>
  <si>
    <t>Викторович</t>
  </si>
  <si>
    <t>Владимировна</t>
  </si>
  <si>
    <t>Яновна</t>
  </si>
  <si>
    <t>Владиславовна </t>
  </si>
  <si>
    <t>Констатинович</t>
  </si>
  <si>
    <t>Аскарович</t>
  </si>
  <si>
    <t>Азатович</t>
  </si>
  <si>
    <t>Евгеньевич </t>
  </si>
  <si>
    <t>Аделевич</t>
  </si>
  <si>
    <t>Олеговна</t>
  </si>
  <si>
    <t>Матюшкин</t>
  </si>
  <si>
    <t>хим/28</t>
  </si>
  <si>
    <t>мат/42</t>
  </si>
  <si>
    <t>инф/32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</si>
</sst>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rgb="FF000000"/>
      <name val="Calibri"/>
    </font>
    <font>
      <sz val="11"/>
      <color rgb="FF2C2D2E"/>
      <name val="Arial"/>
      <family val="2"/>
      <charset val="204"/>
    </font>
    <font>
      <sz val="12"/>
      <color theme="1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37">
    <xf numFmtId="0" fontId="0" fillId="0" borderId="0" xfId="0" applyFont="1"/>
    <xf numFmtId="0" fontId="0" fillId="0" borderId="0" xfId="0" applyFont="1" applyFill="1"/>
    <xf numFmtId="0" fontId="0" fillId="0" borderId="0" xfId="0" applyFont="1" applyAlignment="1"/>
    <xf numFmtId="0" fontId="0" fillId="0" borderId="1" xfId="0" applyFont="1" applyBorder="1"/>
    <xf numFmtId="0" fontId="0" fillId="0" borderId="1" xfId="0" applyFont="1" applyFill="1" applyBorder="1"/>
    <xf numFmtId="0" fontId="0" fillId="0" borderId="1" xfId="0" applyFont="1" applyBorder="1" applyAlignment="1"/>
    <xf numFmtId="0" fontId="2" fillId="0" borderId="1" xfId="0" applyFont="1" applyBorder="1"/>
    <xf numFmtId="0" fontId="0" fillId="0" borderId="1" xfId="0" applyNumberFormat="1" applyFont="1" applyBorder="1"/>
    <xf numFmtId="0" fontId="2" fillId="2" borderId="1" xfId="0" applyFont="1" applyFill="1" applyBorder="1"/>
    <xf numFmtId="0" fontId="0" fillId="2" borderId="1" xfId="0" applyFont="1" applyFill="1" applyBorder="1"/>
    <xf numFmtId="0" fontId="2" fillId="0" borderId="1" xfId="0" applyFont="1" applyFill="1" applyBorder="1"/>
    <xf numFmtId="0" fontId="0" fillId="2" borderId="1" xfId="0" applyNumberFormat="1" applyFont="1" applyFill="1" applyBorder="1"/>
    <xf numFmtId="0" fontId="1" fillId="0" borderId="1" xfId="0" applyFont="1" applyFill="1" applyBorder="1"/>
    <xf numFmtId="0" fontId="1" fillId="2" borderId="1" xfId="0" applyFont="1" applyFill="1" applyBorder="1"/>
    <xf numFmtId="0" fontId="0" fillId="0" borderId="1" xfId="0" applyNumberFormat="1" applyFont="1" applyFill="1" applyBorder="1"/>
    <xf numFmtId="0" fontId="0" fillId="0" borderId="2" xfId="0" applyFont="1" applyBorder="1"/>
    <xf numFmtId="0" fontId="0" fillId="0" borderId="2" xfId="0" applyFont="1" applyFill="1" applyBorder="1"/>
    <xf numFmtId="0" fontId="3" fillId="0" borderId="1" xfId="0" applyFont="1" applyBorder="1"/>
    <xf numFmtId="0" fontId="3" fillId="0" borderId="1" xfId="0" applyFont="1" applyFill="1" applyBorder="1"/>
    <xf numFmtId="0" fontId="0" fillId="3" borderId="1" xfId="0" applyFont="1" applyFill="1" applyBorder="1"/>
    <xf numFmtId="1" fontId="0" fillId="3" borderId="1" xfId="0" applyNumberFormat="1" applyFont="1" applyFill="1" applyBorder="1"/>
    <xf numFmtId="1" fontId="0" fillId="0" borderId="1" xfId="0" applyNumberFormat="1" applyFont="1" applyFill="1" applyBorder="1"/>
    <xf numFmtId="0" fontId="0" fillId="3" borderId="1" xfId="0" applyFont="1" applyFill="1" applyBorder="1" applyAlignment="1"/>
    <xf numFmtId="0" fontId="0" fillId="4" borderId="1" xfId="0" applyFont="1" applyFill="1" applyBorder="1"/>
    <xf numFmtId="1" fontId="0" fillId="4" borderId="1" xfId="0" applyNumberFormat="1" applyFont="1" applyFill="1" applyBorder="1"/>
    <xf numFmtId="0" fontId="0" fillId="3" borderId="1" xfId="0" applyNumberFormat="1" applyFont="1" applyFill="1" applyBorder="1"/>
    <xf numFmtId="0" fontId="0" fillId="4" borderId="1" xfId="0" applyFont="1" applyFill="1" applyBorder="1" applyAlignment="1"/>
    <xf numFmtId="0" fontId="0" fillId="0" borderId="1" xfId="0" applyFont="1" applyFill="1" applyBorder="1" applyAlignment="1"/>
    <xf numFmtId="1" fontId="0" fillId="0" borderId="1" xfId="0" applyNumberFormat="1" applyFont="1" applyBorder="1"/>
    <xf numFmtId="1" fontId="0" fillId="2" borderId="1" xfId="0" applyNumberFormat="1" applyFont="1" applyFill="1" applyBorder="1"/>
    <xf numFmtId="0" fontId="0" fillId="0" borderId="1" xfId="1" applyFont="1" applyFill="1" applyBorder="1"/>
    <xf numFmtId="0" fontId="0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"/>
  <sheetViews>
    <sheetView tabSelected="1" workbookViewId="0">
      <pane ySplit="2" topLeftCell="A6" activePane="bottomLeft" state="frozen"/>
      <selection pane="bottomLeft" activeCell="S13" sqref="S13"/>
    </sheetView>
  </sheetViews>
  <sheetFormatPr defaultRowHeight="15.6" x14ac:dyDescent="0.3"/>
  <cols>
    <col min="1" max="1" width="12.69921875" style="1" customWidth="1"/>
    <col min="2" max="3" width="12.3984375" style="1" customWidth="1"/>
    <col min="4" max="4" width="9.5" hidden="1" customWidth="1"/>
    <col min="5" max="8" width="9.3984375" hidden="1" customWidth="1"/>
    <col min="9" max="13" width="8.796875" hidden="1" customWidth="1"/>
    <col min="19" max="19" width="17.8984375" style="1" customWidth="1"/>
    <col min="20" max="20" width="10.69921875" customWidth="1"/>
    <col min="22" max="22" width="17.3984375" customWidth="1"/>
  </cols>
  <sheetData>
    <row r="1" spans="1:22" x14ac:dyDescent="0.3">
      <c r="A1" s="16"/>
      <c r="B1" s="16"/>
      <c r="C1" s="16"/>
      <c r="D1" s="31" t="s">
        <v>128</v>
      </c>
      <c r="E1" s="31"/>
      <c r="F1" s="31"/>
      <c r="G1" s="31"/>
      <c r="H1" s="31"/>
      <c r="N1" s="32" t="s">
        <v>185</v>
      </c>
      <c r="O1" s="32"/>
      <c r="P1" s="32"/>
      <c r="Q1" s="32"/>
      <c r="R1" s="32"/>
      <c r="S1" s="4"/>
      <c r="T1" s="3"/>
      <c r="U1" s="3"/>
    </row>
    <row r="2" spans="1:22" x14ac:dyDescent="0.3">
      <c r="A2" s="4" t="s">
        <v>0</v>
      </c>
      <c r="B2" s="4" t="s">
        <v>1</v>
      </c>
      <c r="C2" s="4" t="s">
        <v>94</v>
      </c>
      <c r="D2" s="3" t="s">
        <v>49</v>
      </c>
      <c r="E2" s="3" t="s">
        <v>50</v>
      </c>
      <c r="F2" s="3" t="s">
        <v>79</v>
      </c>
      <c r="G2" s="3" t="s">
        <v>86</v>
      </c>
      <c r="H2" s="3" t="s">
        <v>93</v>
      </c>
      <c r="I2" s="4" t="s">
        <v>174</v>
      </c>
      <c r="J2" s="4" t="s">
        <v>169</v>
      </c>
      <c r="K2" s="4" t="s">
        <v>171</v>
      </c>
      <c r="L2" s="4" t="s">
        <v>175</v>
      </c>
      <c r="M2" s="4" t="s">
        <v>170</v>
      </c>
      <c r="N2" s="17" t="s">
        <v>176</v>
      </c>
      <c r="O2" s="17" t="s">
        <v>177</v>
      </c>
      <c r="P2" s="17" t="s">
        <v>178</v>
      </c>
      <c r="Q2" s="17" t="s">
        <v>179</v>
      </c>
      <c r="R2" s="17" t="s">
        <v>180</v>
      </c>
      <c r="S2" s="18" t="s">
        <v>184</v>
      </c>
      <c r="T2" s="17" t="s">
        <v>181</v>
      </c>
      <c r="U2" s="17" t="s">
        <v>182</v>
      </c>
    </row>
    <row r="3" spans="1:22" ht="16.5" customHeight="1" x14ac:dyDescent="0.3">
      <c r="A3" s="4" t="s">
        <v>31</v>
      </c>
      <c r="B3" s="4" t="s">
        <v>32</v>
      </c>
      <c r="C3" s="3" t="s">
        <v>123</v>
      </c>
      <c r="D3" s="4"/>
      <c r="E3" s="9">
        <v>8</v>
      </c>
      <c r="F3" s="8">
        <v>8</v>
      </c>
      <c r="G3" s="9">
        <v>4</v>
      </c>
      <c r="H3" s="4"/>
      <c r="I3" s="3"/>
      <c r="J3" s="19">
        <v>32</v>
      </c>
      <c r="K3" s="3">
        <v>2</v>
      </c>
      <c r="L3" s="19">
        <v>45</v>
      </c>
      <c r="M3" s="3"/>
      <c r="N3" s="3"/>
      <c r="O3" s="20">
        <f>J3/32*100</f>
        <v>100</v>
      </c>
      <c r="P3" s="21">
        <f>K3/35*100</f>
        <v>5.7142857142857144</v>
      </c>
      <c r="Q3" s="19">
        <f>L3*2</f>
        <v>90</v>
      </c>
      <c r="R3" s="3"/>
      <c r="S3" s="21">
        <f t="shared" ref="S3:S27" si="0">SUM(N3:R3)</f>
        <v>195.71428571428572</v>
      </c>
      <c r="T3" s="3">
        <v>2</v>
      </c>
      <c r="U3" s="3"/>
      <c r="V3" t="s">
        <v>186</v>
      </c>
    </row>
    <row r="4" spans="1:22" ht="19.5" customHeight="1" x14ac:dyDescent="0.3">
      <c r="A4" s="4" t="s">
        <v>47</v>
      </c>
      <c r="B4" s="4" t="s">
        <v>13</v>
      </c>
      <c r="C4" s="3" t="s">
        <v>102</v>
      </c>
      <c r="D4" s="4"/>
      <c r="E4" s="9">
        <v>4</v>
      </c>
      <c r="F4" s="8">
        <v>6</v>
      </c>
      <c r="G4" s="9">
        <v>6</v>
      </c>
      <c r="H4" s="4"/>
      <c r="I4" s="3"/>
      <c r="J4" s="3">
        <v>8</v>
      </c>
      <c r="K4" s="19">
        <v>18</v>
      </c>
      <c r="L4" s="19">
        <v>46</v>
      </c>
      <c r="M4" s="3"/>
      <c r="N4" s="3"/>
      <c r="O4" s="21">
        <f>J4/32*100</f>
        <v>25</v>
      </c>
      <c r="P4" s="20">
        <f>K4/35*100</f>
        <v>51.428571428571423</v>
      </c>
      <c r="Q4" s="19">
        <f>L4*2</f>
        <v>92</v>
      </c>
      <c r="R4" s="3"/>
      <c r="S4" s="21">
        <f t="shared" si="0"/>
        <v>168.42857142857142</v>
      </c>
      <c r="T4" s="3">
        <v>2</v>
      </c>
      <c r="U4" s="3"/>
      <c r="V4" t="s">
        <v>186</v>
      </c>
    </row>
    <row r="5" spans="1:22" ht="17.25" customHeight="1" x14ac:dyDescent="0.3">
      <c r="A5" s="4" t="s">
        <v>80</v>
      </c>
      <c r="B5" s="4" t="s">
        <v>81</v>
      </c>
      <c r="C5" s="3" t="s">
        <v>115</v>
      </c>
      <c r="D5" s="3"/>
      <c r="E5" s="3"/>
      <c r="F5" s="8">
        <v>10</v>
      </c>
      <c r="G5" s="9">
        <v>10</v>
      </c>
      <c r="H5" s="3"/>
      <c r="I5" s="5"/>
      <c r="J5" s="5"/>
      <c r="K5" s="22">
        <v>21</v>
      </c>
      <c r="L5" s="22">
        <v>50</v>
      </c>
      <c r="M5" s="5"/>
      <c r="N5" s="5"/>
      <c r="O5" s="5"/>
      <c r="P5" s="20">
        <f>K5/35*100</f>
        <v>60</v>
      </c>
      <c r="Q5" s="19">
        <f>L5*2</f>
        <v>100</v>
      </c>
      <c r="R5" s="5"/>
      <c r="S5" s="21">
        <f t="shared" si="0"/>
        <v>160</v>
      </c>
      <c r="T5" s="5">
        <v>2</v>
      </c>
      <c r="U5" s="5"/>
      <c r="V5" t="s">
        <v>186</v>
      </c>
    </row>
    <row r="6" spans="1:22" ht="16.5" customHeight="1" x14ac:dyDescent="0.3">
      <c r="A6" s="4" t="s">
        <v>2</v>
      </c>
      <c r="B6" s="4" t="s">
        <v>3</v>
      </c>
      <c r="C6" s="3" t="s">
        <v>100</v>
      </c>
      <c r="D6" s="11">
        <v>31.77</v>
      </c>
      <c r="E6" s="3"/>
      <c r="F6" s="6">
        <v>4</v>
      </c>
      <c r="G6" s="3">
        <v>0</v>
      </c>
      <c r="H6" s="11">
        <v>8</v>
      </c>
      <c r="I6" s="23">
        <v>38</v>
      </c>
      <c r="J6" s="3"/>
      <c r="K6" s="3"/>
      <c r="L6" s="3"/>
      <c r="M6" s="19">
        <v>25</v>
      </c>
      <c r="N6" s="24">
        <f>I6/130*100</f>
        <v>29.230769230769234</v>
      </c>
      <c r="O6" s="3"/>
      <c r="P6" s="3"/>
      <c r="Q6" s="3"/>
      <c r="R6" s="20">
        <f>M6/32*100</f>
        <v>78.125</v>
      </c>
      <c r="S6" s="21">
        <f t="shared" si="0"/>
        <v>107.35576923076923</v>
      </c>
      <c r="T6" s="3">
        <v>1</v>
      </c>
      <c r="U6" s="3">
        <v>1</v>
      </c>
      <c r="V6" t="s">
        <v>186</v>
      </c>
    </row>
    <row r="7" spans="1:22" ht="18" customHeight="1" x14ac:dyDescent="0.3">
      <c r="A7" s="4" t="s">
        <v>16</v>
      </c>
      <c r="B7" s="4" t="s">
        <v>17</v>
      </c>
      <c r="C7" s="3" t="s">
        <v>122</v>
      </c>
      <c r="D7" s="11">
        <v>35.49</v>
      </c>
      <c r="E7" s="3"/>
      <c r="F7" s="8">
        <v>6</v>
      </c>
      <c r="G7" s="9">
        <v>4</v>
      </c>
      <c r="H7" s="11">
        <v>6</v>
      </c>
      <c r="I7" s="25">
        <v>53</v>
      </c>
      <c r="J7" s="3"/>
      <c r="K7" s="3"/>
      <c r="L7" s="3">
        <v>0</v>
      </c>
      <c r="M7" s="23">
        <v>18</v>
      </c>
      <c r="N7" s="20">
        <f>I7/130*100</f>
        <v>40.769230769230766</v>
      </c>
      <c r="O7" s="3"/>
      <c r="P7" s="3"/>
      <c r="Q7" s="3">
        <f>L7*2</f>
        <v>0</v>
      </c>
      <c r="R7" s="24">
        <f>M7/32*100</f>
        <v>56.25</v>
      </c>
      <c r="S7" s="21">
        <f t="shared" si="0"/>
        <v>97.019230769230774</v>
      </c>
      <c r="T7" s="3">
        <v>1</v>
      </c>
      <c r="U7" s="3">
        <v>1</v>
      </c>
      <c r="V7" t="s">
        <v>186</v>
      </c>
    </row>
    <row r="8" spans="1:22" ht="18" customHeight="1" x14ac:dyDescent="0.3">
      <c r="A8" s="4" t="s">
        <v>30</v>
      </c>
      <c r="B8" s="4" t="s">
        <v>17</v>
      </c>
      <c r="C8" s="3" t="s">
        <v>103</v>
      </c>
      <c r="D8" s="4"/>
      <c r="E8" s="9">
        <v>9.33</v>
      </c>
      <c r="F8" s="4"/>
      <c r="G8" s="9">
        <v>6</v>
      </c>
      <c r="H8" s="4"/>
      <c r="I8" s="5"/>
      <c r="J8" s="19">
        <v>32</v>
      </c>
      <c r="K8" s="5"/>
      <c r="L8" s="5"/>
      <c r="M8" s="5"/>
      <c r="N8" s="5"/>
      <c r="O8" s="20">
        <f>J8/32*100</f>
        <v>100</v>
      </c>
      <c r="P8" s="5"/>
      <c r="Q8" s="5"/>
      <c r="R8" s="5"/>
      <c r="S8" s="21">
        <f t="shared" si="0"/>
        <v>100</v>
      </c>
      <c r="T8" s="5">
        <v>1</v>
      </c>
      <c r="U8" s="5"/>
      <c r="V8" t="s">
        <v>186</v>
      </c>
    </row>
    <row r="9" spans="1:22" ht="16.5" customHeight="1" x14ac:dyDescent="0.3">
      <c r="A9" s="4" t="s">
        <v>37</v>
      </c>
      <c r="B9" s="4" t="s">
        <v>38</v>
      </c>
      <c r="C9" s="3" t="s">
        <v>100</v>
      </c>
      <c r="D9" s="4"/>
      <c r="E9" s="9">
        <v>7.33</v>
      </c>
      <c r="F9" s="4"/>
      <c r="G9" s="9">
        <v>6</v>
      </c>
      <c r="H9" s="4"/>
      <c r="I9" s="3"/>
      <c r="J9" s="3"/>
      <c r="K9" s="3"/>
      <c r="L9" s="3"/>
      <c r="M9" s="19">
        <v>25</v>
      </c>
      <c r="N9" s="3"/>
      <c r="O9" s="3"/>
      <c r="P9" s="3"/>
      <c r="Q9" s="3"/>
      <c r="R9" s="20">
        <f>M9/32*100</f>
        <v>78.125</v>
      </c>
      <c r="S9" s="21">
        <f t="shared" si="0"/>
        <v>78.125</v>
      </c>
      <c r="T9" s="3">
        <v>1</v>
      </c>
      <c r="U9" s="3"/>
      <c r="V9" t="s">
        <v>186</v>
      </c>
    </row>
    <row r="10" spans="1:22" ht="16.5" customHeight="1" x14ac:dyDescent="0.3">
      <c r="A10" s="4" t="s">
        <v>6</v>
      </c>
      <c r="B10" s="4" t="s">
        <v>7</v>
      </c>
      <c r="C10" s="3" t="s">
        <v>113</v>
      </c>
      <c r="D10" s="7">
        <v>20.81</v>
      </c>
      <c r="E10" s="3"/>
      <c r="F10" s="3"/>
      <c r="G10" s="3"/>
      <c r="H10" s="11">
        <v>4</v>
      </c>
      <c r="I10" s="19">
        <v>41</v>
      </c>
      <c r="J10" s="3"/>
      <c r="K10" s="3"/>
      <c r="L10" s="3"/>
      <c r="M10" s="3">
        <v>11</v>
      </c>
      <c r="N10" s="20">
        <f>I10/130*100</f>
        <v>31.538461538461537</v>
      </c>
      <c r="O10" s="3"/>
      <c r="P10" s="3"/>
      <c r="Q10" s="3"/>
      <c r="R10" s="21">
        <f>M10/32*100</f>
        <v>34.375</v>
      </c>
      <c r="S10" s="21">
        <f t="shared" si="0"/>
        <v>65.913461538461533</v>
      </c>
      <c r="T10" s="3">
        <v>1</v>
      </c>
      <c r="U10" s="3"/>
      <c r="V10" t="s">
        <v>186</v>
      </c>
    </row>
    <row r="11" spans="1:22" ht="15.6" customHeight="1" x14ac:dyDescent="0.3">
      <c r="A11" s="4" t="s">
        <v>172</v>
      </c>
      <c r="B11" s="4" t="s">
        <v>78</v>
      </c>
      <c r="C11" s="4" t="s">
        <v>173</v>
      </c>
      <c r="D11" s="7"/>
      <c r="E11" s="4"/>
      <c r="F11" s="10"/>
      <c r="G11" s="4"/>
      <c r="H11" s="14"/>
      <c r="I11" s="3"/>
      <c r="J11" s="3">
        <v>11</v>
      </c>
      <c r="K11" s="3">
        <v>0</v>
      </c>
      <c r="L11" s="23">
        <v>32</v>
      </c>
      <c r="M11" s="3"/>
      <c r="N11" s="3"/>
      <c r="O11" s="21">
        <f>J11/32*100</f>
        <v>34.375</v>
      </c>
      <c r="P11" s="21">
        <f>K11/35*100</f>
        <v>0</v>
      </c>
      <c r="Q11" s="23">
        <f>L11*2</f>
        <v>64</v>
      </c>
      <c r="R11" s="3"/>
      <c r="S11" s="21">
        <f t="shared" si="0"/>
        <v>98.375</v>
      </c>
      <c r="T11" s="3"/>
      <c r="U11" s="3">
        <v>1</v>
      </c>
      <c r="V11" t="s">
        <v>186</v>
      </c>
    </row>
    <row r="12" spans="1:22" ht="18" customHeight="1" x14ac:dyDescent="0.3">
      <c r="A12" s="4" t="s">
        <v>183</v>
      </c>
      <c r="B12" s="4" t="s">
        <v>22</v>
      </c>
      <c r="C12" s="3"/>
      <c r="D12" s="7"/>
      <c r="E12" s="3"/>
      <c r="F12" s="6"/>
      <c r="G12" s="9"/>
      <c r="H12" s="3"/>
      <c r="I12" s="3"/>
      <c r="J12" s="23">
        <v>27</v>
      </c>
      <c r="K12" s="3"/>
      <c r="L12" s="3"/>
      <c r="M12" s="3"/>
      <c r="N12" s="3"/>
      <c r="O12" s="24">
        <f>J12/32*100</f>
        <v>84.375</v>
      </c>
      <c r="P12" s="3"/>
      <c r="Q12" s="3"/>
      <c r="R12" s="3"/>
      <c r="S12" s="21">
        <f t="shared" si="0"/>
        <v>84.375</v>
      </c>
      <c r="T12" s="3"/>
      <c r="U12" s="3">
        <v>1</v>
      </c>
      <c r="V12" t="s">
        <v>186</v>
      </c>
    </row>
    <row r="13" spans="1:22" ht="15" customHeight="1" x14ac:dyDescent="0.3">
      <c r="A13" s="10" t="s">
        <v>65</v>
      </c>
      <c r="B13" s="10" t="s">
        <v>55</v>
      </c>
      <c r="C13" s="3" t="s">
        <v>127</v>
      </c>
      <c r="D13" s="5"/>
      <c r="E13" s="5"/>
      <c r="F13" s="6">
        <v>4</v>
      </c>
      <c r="G13" s="5"/>
      <c r="H13" s="5"/>
      <c r="I13" s="5"/>
      <c r="J13" s="5"/>
      <c r="K13" s="26">
        <v>11</v>
      </c>
      <c r="L13" s="5">
        <v>24</v>
      </c>
      <c r="M13" s="5"/>
      <c r="N13" s="5"/>
      <c r="O13" s="5"/>
      <c r="P13" s="24">
        <f>K13/35*100</f>
        <v>31.428571428571427</v>
      </c>
      <c r="Q13" s="3">
        <f>L13*2</f>
        <v>48</v>
      </c>
      <c r="R13" s="5"/>
      <c r="S13" s="21">
        <f t="shared" si="0"/>
        <v>79.428571428571431</v>
      </c>
      <c r="T13" s="5"/>
      <c r="U13" s="5">
        <v>1</v>
      </c>
      <c r="V13" t="s">
        <v>186</v>
      </c>
    </row>
    <row r="14" spans="1:22" ht="18" customHeight="1" x14ac:dyDescent="0.3">
      <c r="A14" s="4" t="s">
        <v>33</v>
      </c>
      <c r="B14" s="4" t="s">
        <v>34</v>
      </c>
      <c r="C14" s="3" t="s">
        <v>102</v>
      </c>
      <c r="D14" s="4"/>
      <c r="E14" s="9">
        <v>8</v>
      </c>
      <c r="F14" s="6">
        <v>2</v>
      </c>
      <c r="G14" s="3">
        <v>0</v>
      </c>
      <c r="H14" s="4"/>
      <c r="I14" s="3"/>
      <c r="J14" s="23">
        <v>25</v>
      </c>
      <c r="K14" s="3"/>
      <c r="L14" s="3"/>
      <c r="M14" s="3"/>
      <c r="N14" s="3"/>
      <c r="O14" s="24">
        <f>J14/32*100</f>
        <v>78.125</v>
      </c>
      <c r="P14" s="3"/>
      <c r="Q14" s="3"/>
      <c r="R14" s="3"/>
      <c r="S14" s="21">
        <f t="shared" si="0"/>
        <v>78.125</v>
      </c>
      <c r="T14" s="3"/>
      <c r="U14" s="3">
        <v>1</v>
      </c>
      <c r="V14" t="s">
        <v>186</v>
      </c>
    </row>
    <row r="15" spans="1:22" ht="19.5" customHeight="1" x14ac:dyDescent="0.3">
      <c r="A15" s="4" t="s">
        <v>41</v>
      </c>
      <c r="B15" s="4" t="s">
        <v>42</v>
      </c>
      <c r="C15" s="3" t="s">
        <v>120</v>
      </c>
      <c r="D15" s="4"/>
      <c r="E15" s="9">
        <v>5.33</v>
      </c>
      <c r="F15" s="8">
        <v>6</v>
      </c>
      <c r="G15" s="4"/>
      <c r="H15" s="4"/>
      <c r="I15" s="3"/>
      <c r="J15" s="23">
        <v>21</v>
      </c>
      <c r="K15" s="3">
        <v>3</v>
      </c>
      <c r="L15" s="3"/>
      <c r="M15" s="3"/>
      <c r="N15" s="3"/>
      <c r="O15" s="24">
        <f>J15/32*100</f>
        <v>65.625</v>
      </c>
      <c r="P15" s="3"/>
      <c r="Q15" s="3"/>
      <c r="R15" s="3"/>
      <c r="S15" s="21">
        <f t="shared" si="0"/>
        <v>65.625</v>
      </c>
      <c r="T15" s="3"/>
      <c r="U15" s="3">
        <v>1</v>
      </c>
      <c r="V15" t="s">
        <v>186</v>
      </c>
    </row>
    <row r="16" spans="1:22" ht="18.75" customHeight="1" x14ac:dyDescent="0.3">
      <c r="A16" s="4" t="s">
        <v>4</v>
      </c>
      <c r="B16" s="4" t="s">
        <v>5</v>
      </c>
      <c r="C16" s="3" t="s">
        <v>95</v>
      </c>
      <c r="D16" s="7">
        <v>12.24</v>
      </c>
      <c r="E16" s="3">
        <v>3.33</v>
      </c>
      <c r="F16" s="8">
        <v>8</v>
      </c>
      <c r="G16" s="9">
        <v>6</v>
      </c>
      <c r="H16" s="7">
        <v>0</v>
      </c>
      <c r="I16" s="5"/>
      <c r="J16" s="5"/>
      <c r="K16" s="27">
        <v>1</v>
      </c>
      <c r="L16" s="26">
        <v>31</v>
      </c>
      <c r="M16" s="5"/>
      <c r="N16" s="5"/>
      <c r="O16" s="5"/>
      <c r="P16" s="21">
        <f>K16/35*100</f>
        <v>2.8571428571428572</v>
      </c>
      <c r="Q16" s="23">
        <f>L16*2</f>
        <v>62</v>
      </c>
      <c r="R16" s="5"/>
      <c r="S16" s="21">
        <f t="shared" si="0"/>
        <v>64.857142857142861</v>
      </c>
      <c r="T16" s="5"/>
      <c r="U16" s="5">
        <v>1</v>
      </c>
      <c r="V16" t="s">
        <v>186</v>
      </c>
    </row>
    <row r="17" spans="1:22" s="2" customFormat="1" ht="15.75" customHeight="1" x14ac:dyDescent="0.3">
      <c r="A17" s="4" t="s">
        <v>88</v>
      </c>
      <c r="B17" s="4" t="s">
        <v>27</v>
      </c>
      <c r="C17" s="3" t="s">
        <v>126</v>
      </c>
      <c r="D17" s="3"/>
      <c r="E17" s="3"/>
      <c r="F17" s="3"/>
      <c r="G17" s="3"/>
      <c r="H17" s="11">
        <v>4</v>
      </c>
      <c r="I17" s="5"/>
      <c r="J17" s="5"/>
      <c r="K17" s="5"/>
      <c r="L17" s="5"/>
      <c r="M17" s="26">
        <v>17</v>
      </c>
      <c r="N17" s="5"/>
      <c r="O17" s="5"/>
      <c r="P17" s="5"/>
      <c r="Q17" s="5"/>
      <c r="R17" s="24">
        <f>M17/32*100</f>
        <v>53.125</v>
      </c>
      <c r="S17" s="21">
        <f t="shared" si="0"/>
        <v>53.125</v>
      </c>
      <c r="T17" s="5"/>
      <c r="U17" s="5">
        <v>1</v>
      </c>
      <c r="V17" t="s">
        <v>186</v>
      </c>
    </row>
    <row r="18" spans="1:22" s="2" customFormat="1" ht="15.75" customHeight="1" x14ac:dyDescent="0.3">
      <c r="A18" s="4" t="s">
        <v>28</v>
      </c>
      <c r="B18" s="4" t="s">
        <v>29</v>
      </c>
      <c r="C18" s="3" t="s">
        <v>100</v>
      </c>
      <c r="D18" s="11">
        <v>30.14</v>
      </c>
      <c r="E18" s="3"/>
      <c r="F18" s="3"/>
      <c r="G18" s="3"/>
      <c r="H18" s="3"/>
      <c r="I18" s="23">
        <v>36</v>
      </c>
      <c r="J18" s="3"/>
      <c r="K18" s="3"/>
      <c r="L18" s="3"/>
      <c r="M18" s="3"/>
      <c r="N18" s="24">
        <f>I18/130*100</f>
        <v>27.692307692307693</v>
      </c>
      <c r="O18" s="3"/>
      <c r="P18" s="3"/>
      <c r="Q18" s="3"/>
      <c r="R18" s="3"/>
      <c r="S18" s="21">
        <f t="shared" si="0"/>
        <v>27.692307692307693</v>
      </c>
      <c r="T18" s="3"/>
      <c r="U18" s="3">
        <v>1</v>
      </c>
      <c r="V18" t="s">
        <v>186</v>
      </c>
    </row>
    <row r="19" spans="1:22" s="2" customFormat="1" ht="15.75" customHeight="1" x14ac:dyDescent="0.3">
      <c r="A19" s="3" t="s">
        <v>23</v>
      </c>
      <c r="B19" s="3" t="s">
        <v>22</v>
      </c>
      <c r="C19" s="3" t="s">
        <v>108</v>
      </c>
      <c r="D19" s="11">
        <v>27.24</v>
      </c>
      <c r="E19" s="3"/>
      <c r="F19" s="3"/>
      <c r="G19" s="3"/>
      <c r="H19" s="3"/>
      <c r="I19" s="23">
        <v>30</v>
      </c>
      <c r="J19" s="3"/>
      <c r="K19" s="3"/>
      <c r="L19" s="3"/>
      <c r="M19" s="3"/>
      <c r="N19" s="24">
        <f>I19/130*100</f>
        <v>23.076923076923077</v>
      </c>
      <c r="O19" s="3"/>
      <c r="P19" s="3"/>
      <c r="Q19" s="3"/>
      <c r="R19" s="3"/>
      <c r="S19" s="21">
        <f t="shared" si="0"/>
        <v>23.076923076923077</v>
      </c>
      <c r="T19" s="3"/>
      <c r="U19" s="3">
        <v>1</v>
      </c>
      <c r="V19" t="s">
        <v>186</v>
      </c>
    </row>
    <row r="20" spans="1:22" s="2" customFormat="1" ht="15.75" customHeight="1" x14ac:dyDescent="0.3">
      <c r="A20" s="4" t="s">
        <v>8</v>
      </c>
      <c r="B20" s="4" t="s">
        <v>9</v>
      </c>
      <c r="C20" s="3"/>
      <c r="D20" s="7">
        <v>23.49</v>
      </c>
      <c r="E20" s="9">
        <v>6</v>
      </c>
      <c r="F20" s="6">
        <v>2</v>
      </c>
      <c r="G20" s="3">
        <v>0</v>
      </c>
      <c r="H20" s="11">
        <v>4</v>
      </c>
      <c r="I20" s="3">
        <v>18</v>
      </c>
      <c r="J20" s="3">
        <v>14</v>
      </c>
      <c r="K20" s="3"/>
      <c r="L20" s="3"/>
      <c r="M20" s="3">
        <v>9</v>
      </c>
      <c r="N20" s="21">
        <f>I20/130*100</f>
        <v>13.846153846153847</v>
      </c>
      <c r="O20" s="21">
        <f>J20/32*100</f>
        <v>43.75</v>
      </c>
      <c r="P20" s="3"/>
      <c r="Q20" s="3"/>
      <c r="R20" s="21">
        <f>M20/32*100</f>
        <v>28.125</v>
      </c>
      <c r="S20" s="21">
        <f t="shared" si="0"/>
        <v>85.72115384615384</v>
      </c>
      <c r="T20" s="3"/>
      <c r="U20" s="3"/>
      <c r="V20" t="s">
        <v>186</v>
      </c>
    </row>
    <row r="21" spans="1:22" s="2" customFormat="1" ht="15.75" customHeight="1" x14ac:dyDescent="0.3">
      <c r="A21" s="4" t="s">
        <v>12</v>
      </c>
      <c r="B21" s="4" t="s">
        <v>13</v>
      </c>
      <c r="C21" s="3" t="s">
        <v>107</v>
      </c>
      <c r="D21" s="11">
        <v>29.47</v>
      </c>
      <c r="E21" s="9">
        <v>8</v>
      </c>
      <c r="F21" s="8">
        <v>8</v>
      </c>
      <c r="G21" s="9">
        <v>8</v>
      </c>
      <c r="H21" s="11">
        <v>4</v>
      </c>
      <c r="I21" s="3"/>
      <c r="J21" s="14">
        <v>17</v>
      </c>
      <c r="K21" s="3"/>
      <c r="L21" s="3"/>
      <c r="M21" s="3">
        <v>9.5</v>
      </c>
      <c r="N21" s="3"/>
      <c r="O21" s="21">
        <f>J21/32*100</f>
        <v>53.125</v>
      </c>
      <c r="P21" s="3"/>
      <c r="Q21" s="3"/>
      <c r="R21" s="21">
        <f>M21/32*100</f>
        <v>29.6875</v>
      </c>
      <c r="S21" s="21">
        <f t="shared" si="0"/>
        <v>82.8125</v>
      </c>
      <c r="T21" s="3"/>
      <c r="U21" s="3"/>
      <c r="V21" t="s">
        <v>186</v>
      </c>
    </row>
    <row r="22" spans="1:22" s="2" customFormat="1" ht="15.75" customHeight="1" x14ac:dyDescent="0.3">
      <c r="A22" s="4" t="s">
        <v>91</v>
      </c>
      <c r="B22" s="4" t="s">
        <v>92</v>
      </c>
      <c r="C22" s="3" t="s">
        <v>105</v>
      </c>
      <c r="D22" s="3"/>
      <c r="E22" s="3"/>
      <c r="F22" s="3"/>
      <c r="G22" s="3"/>
      <c r="H22" s="11">
        <v>4</v>
      </c>
      <c r="I22" s="3"/>
      <c r="J22" s="3"/>
      <c r="K22" s="3"/>
      <c r="L22" s="3"/>
      <c r="M22" s="3">
        <v>11</v>
      </c>
      <c r="N22" s="3"/>
      <c r="O22" s="3"/>
      <c r="P22" s="3"/>
      <c r="Q22" s="3"/>
      <c r="R22" s="21">
        <f>M22/32*100</f>
        <v>34.375</v>
      </c>
      <c r="S22" s="21">
        <f t="shared" si="0"/>
        <v>34.375</v>
      </c>
      <c r="T22" s="3"/>
      <c r="U22" s="3"/>
    </row>
    <row r="23" spans="1:22" s="2" customFormat="1" ht="15.75" customHeight="1" x14ac:dyDescent="0.3">
      <c r="A23" s="4" t="s">
        <v>43</v>
      </c>
      <c r="B23" s="4" t="s">
        <v>44</v>
      </c>
      <c r="C23" s="3" t="s">
        <v>98</v>
      </c>
      <c r="D23" s="4"/>
      <c r="E23" s="9">
        <v>5.33</v>
      </c>
      <c r="F23" s="8">
        <v>8</v>
      </c>
      <c r="G23" s="3">
        <v>2</v>
      </c>
      <c r="H23" s="4"/>
      <c r="I23" s="3"/>
      <c r="J23" s="3">
        <v>10</v>
      </c>
      <c r="K23" s="3">
        <v>1</v>
      </c>
      <c r="L23" s="3"/>
      <c r="M23" s="3"/>
      <c r="N23" s="3"/>
      <c r="O23" s="21">
        <f>J23/32*100</f>
        <v>31.25</v>
      </c>
      <c r="P23" s="21">
        <f>K23/35*100</f>
        <v>2.8571428571428572</v>
      </c>
      <c r="Q23" s="3"/>
      <c r="R23" s="3"/>
      <c r="S23" s="21">
        <f t="shared" si="0"/>
        <v>34.107142857142854</v>
      </c>
      <c r="T23" s="3"/>
      <c r="U23" s="3"/>
    </row>
    <row r="24" spans="1:22" s="2" customFormat="1" ht="15.75" customHeight="1" x14ac:dyDescent="0.3">
      <c r="A24" s="4" t="s">
        <v>89</v>
      </c>
      <c r="B24" s="4" t="s">
        <v>90</v>
      </c>
      <c r="C24" s="3" t="s">
        <v>111</v>
      </c>
      <c r="D24" s="3"/>
      <c r="E24" s="3"/>
      <c r="F24" s="3"/>
      <c r="G24" s="3"/>
      <c r="H24" s="11">
        <v>4</v>
      </c>
      <c r="I24" s="5"/>
      <c r="J24" s="5"/>
      <c r="K24" s="5"/>
      <c r="L24" s="5"/>
      <c r="M24" s="5">
        <v>9.5</v>
      </c>
      <c r="N24" s="5"/>
      <c r="O24" s="5"/>
      <c r="P24" s="5"/>
      <c r="Q24" s="5"/>
      <c r="R24" s="21">
        <f>M24/32*100</f>
        <v>29.6875</v>
      </c>
      <c r="S24" s="21">
        <f t="shared" si="0"/>
        <v>29.6875</v>
      </c>
      <c r="T24" s="5"/>
      <c r="U24" s="5"/>
    </row>
    <row r="25" spans="1:22" s="2" customFormat="1" ht="15.75" customHeight="1" x14ac:dyDescent="0.3">
      <c r="A25" s="4" t="s">
        <v>45</v>
      </c>
      <c r="B25" s="4" t="s">
        <v>46</v>
      </c>
      <c r="C25" s="3" t="s">
        <v>101</v>
      </c>
      <c r="D25" s="4"/>
      <c r="E25" s="9">
        <v>4.67</v>
      </c>
      <c r="F25" s="6">
        <v>4</v>
      </c>
      <c r="G25" s="9">
        <v>8</v>
      </c>
      <c r="H25" s="7">
        <v>0</v>
      </c>
      <c r="I25" s="3"/>
      <c r="J25" s="3">
        <v>6</v>
      </c>
      <c r="K25" s="3">
        <v>3</v>
      </c>
      <c r="L25" s="3">
        <v>1</v>
      </c>
      <c r="M25" s="3"/>
      <c r="N25" s="3"/>
      <c r="O25" s="21">
        <f>J25/32*100</f>
        <v>18.75</v>
      </c>
      <c r="P25" s="21">
        <f>K25/35*100</f>
        <v>8.5714285714285712</v>
      </c>
      <c r="Q25" s="3">
        <f>L25*2</f>
        <v>2</v>
      </c>
      <c r="R25" s="3"/>
      <c r="S25" s="21">
        <f t="shared" si="0"/>
        <v>29.321428571428569</v>
      </c>
      <c r="T25" s="3"/>
      <c r="U25" s="3"/>
    </row>
    <row r="26" spans="1:22" s="2" customFormat="1" ht="15.75" customHeight="1" x14ac:dyDescent="0.3">
      <c r="A26" s="4" t="s">
        <v>35</v>
      </c>
      <c r="B26" s="4" t="s">
        <v>36</v>
      </c>
      <c r="C26" s="3" t="s">
        <v>104</v>
      </c>
      <c r="D26" s="4"/>
      <c r="E26" s="9">
        <v>7.33</v>
      </c>
      <c r="F26" s="4"/>
      <c r="G26" s="9">
        <v>4</v>
      </c>
      <c r="H26" s="4"/>
      <c r="I26" s="5"/>
      <c r="J26" s="5"/>
      <c r="K26" s="5"/>
      <c r="L26" s="5">
        <v>14</v>
      </c>
      <c r="M26" s="5"/>
      <c r="N26" s="5"/>
      <c r="O26" s="5"/>
      <c r="P26" s="5"/>
      <c r="Q26" s="3">
        <f>L26*2</f>
        <v>28</v>
      </c>
      <c r="R26" s="5"/>
      <c r="S26" s="21">
        <f t="shared" si="0"/>
        <v>28</v>
      </c>
      <c r="T26" s="5"/>
      <c r="U26" s="5"/>
    </row>
    <row r="27" spans="1:22" s="2" customFormat="1" ht="15.75" customHeight="1" x14ac:dyDescent="0.3">
      <c r="A27" s="4" t="s">
        <v>63</v>
      </c>
      <c r="B27" s="4" t="s">
        <v>64</v>
      </c>
      <c r="C27" s="3" t="s">
        <v>112</v>
      </c>
      <c r="D27" s="3"/>
      <c r="E27" s="3"/>
      <c r="F27" s="6">
        <v>4</v>
      </c>
      <c r="G27" s="9">
        <v>4</v>
      </c>
      <c r="H27" s="3"/>
      <c r="I27" s="5"/>
      <c r="J27" s="5"/>
      <c r="K27" s="5">
        <v>4</v>
      </c>
      <c r="L27" s="5"/>
      <c r="M27" s="5"/>
      <c r="N27" s="5"/>
      <c r="O27" s="5"/>
      <c r="P27" s="21">
        <f>K27/35*100</f>
        <v>11.428571428571429</v>
      </c>
      <c r="Q27" s="5"/>
      <c r="R27" s="5"/>
      <c r="S27" s="21">
        <f t="shared" si="0"/>
        <v>11.428571428571429</v>
      </c>
      <c r="T27" s="5"/>
      <c r="U27" s="5"/>
    </row>
    <row r="28" spans="1:22" s="2" customFormat="1" ht="15.75" customHeight="1" x14ac:dyDescent="0.3">
      <c r="A28" s="3" t="s">
        <v>118</v>
      </c>
      <c r="B28" s="3" t="s">
        <v>15</v>
      </c>
      <c r="C28" s="3" t="s">
        <v>108</v>
      </c>
      <c r="D28" s="5"/>
      <c r="E28" s="5"/>
      <c r="F28" s="6">
        <v>0</v>
      </c>
      <c r="G28" s="5"/>
      <c r="H28" s="5"/>
      <c r="I28" s="3"/>
      <c r="J28" s="3"/>
      <c r="K28" s="3"/>
      <c r="L28" s="3"/>
      <c r="M28" s="3"/>
      <c r="N28" s="3"/>
      <c r="O28" s="3"/>
      <c r="P28" s="3"/>
      <c r="Q28" s="3"/>
      <c r="R28" s="3"/>
      <c r="S28" s="4">
        <f t="shared" ref="S28:S34" si="1">SUM(N28:R28)</f>
        <v>0</v>
      </c>
      <c r="T28" s="3"/>
      <c r="U28" s="3"/>
    </row>
    <row r="29" spans="1:22" s="2" customFormat="1" ht="15.75" customHeight="1" x14ac:dyDescent="0.3">
      <c r="A29" s="3" t="s">
        <v>119</v>
      </c>
      <c r="B29" s="3" t="s">
        <v>78</v>
      </c>
      <c r="C29" s="3" t="s">
        <v>120</v>
      </c>
      <c r="D29" s="5"/>
      <c r="E29" s="5"/>
      <c r="F29" s="6">
        <v>4</v>
      </c>
      <c r="G29" s="5"/>
      <c r="H29" s="5"/>
      <c r="I29" s="3"/>
      <c r="J29" s="3"/>
      <c r="K29" s="3"/>
      <c r="L29" s="3"/>
      <c r="M29" s="3"/>
      <c r="N29" s="3"/>
      <c r="O29" s="3"/>
      <c r="P29" s="3"/>
      <c r="Q29" s="3"/>
      <c r="R29" s="3"/>
      <c r="S29" s="21">
        <f t="shared" si="1"/>
        <v>0</v>
      </c>
      <c r="T29" s="3"/>
      <c r="U29" s="3"/>
    </row>
    <row r="30" spans="1:22" s="2" customFormat="1" ht="15.75" customHeight="1" x14ac:dyDescent="0.3">
      <c r="A30" s="3" t="s">
        <v>75</v>
      </c>
      <c r="B30" s="3" t="s">
        <v>40</v>
      </c>
      <c r="C30" s="3" t="s">
        <v>99</v>
      </c>
      <c r="D30" s="5"/>
      <c r="E30" s="5"/>
      <c r="F30" s="6">
        <v>0</v>
      </c>
      <c r="G30" s="5"/>
      <c r="H30" s="7">
        <v>2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21">
        <f t="shared" si="1"/>
        <v>0</v>
      </c>
      <c r="T30" s="3"/>
      <c r="U30" s="3"/>
    </row>
    <row r="31" spans="1:22" s="2" customFormat="1" ht="15.75" customHeight="1" x14ac:dyDescent="0.3">
      <c r="A31" s="4" t="s">
        <v>48</v>
      </c>
      <c r="B31" s="4" t="s">
        <v>11</v>
      </c>
      <c r="C31" s="3" t="s">
        <v>109</v>
      </c>
      <c r="D31" s="3"/>
      <c r="E31" s="3">
        <v>2</v>
      </c>
      <c r="F31" s="8">
        <v>8</v>
      </c>
      <c r="G31" s="9">
        <v>6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21">
        <f t="shared" si="1"/>
        <v>0</v>
      </c>
      <c r="T31" s="3"/>
      <c r="U31" s="3"/>
    </row>
    <row r="32" spans="1:22" s="2" customFormat="1" ht="15.75" customHeight="1" x14ac:dyDescent="0.3">
      <c r="A32" s="10" t="s">
        <v>74</v>
      </c>
      <c r="B32" s="10" t="s">
        <v>15</v>
      </c>
      <c r="C32" s="3" t="s">
        <v>111</v>
      </c>
      <c r="D32" s="5"/>
      <c r="E32" s="5"/>
      <c r="F32" s="6">
        <v>0</v>
      </c>
      <c r="G32" s="5"/>
      <c r="H32" s="5"/>
      <c r="I32" s="3"/>
      <c r="J32" s="3"/>
      <c r="K32" s="3"/>
      <c r="L32" s="3"/>
      <c r="M32" s="3"/>
      <c r="N32" s="3"/>
      <c r="O32" s="3"/>
      <c r="P32" s="3"/>
      <c r="Q32" s="3"/>
      <c r="R32" s="3"/>
      <c r="S32" s="21">
        <f t="shared" si="1"/>
        <v>0</v>
      </c>
      <c r="T32" s="3"/>
      <c r="U32" s="3"/>
    </row>
    <row r="33" spans="1:21" s="2" customFormat="1" ht="15.75" customHeight="1" x14ac:dyDescent="0.3">
      <c r="A33" s="4" t="s">
        <v>51</v>
      </c>
      <c r="B33" s="4" t="s">
        <v>52</v>
      </c>
      <c r="C33" s="3" t="s">
        <v>121</v>
      </c>
      <c r="D33" s="3"/>
      <c r="E33" s="3"/>
      <c r="F33" s="8">
        <v>10</v>
      </c>
      <c r="G33" s="9">
        <v>8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21">
        <f t="shared" si="1"/>
        <v>0</v>
      </c>
      <c r="T33" s="3"/>
      <c r="U33" s="3"/>
    </row>
    <row r="34" spans="1:21" s="2" customFormat="1" ht="15.75" customHeight="1" x14ac:dyDescent="0.3">
      <c r="A34" s="10" t="s">
        <v>61</v>
      </c>
      <c r="B34" s="10" t="s">
        <v>22</v>
      </c>
      <c r="C34" s="3" t="s">
        <v>106</v>
      </c>
      <c r="D34" s="5"/>
      <c r="E34" s="5"/>
      <c r="F34" s="6">
        <v>4</v>
      </c>
      <c r="G34" s="5"/>
      <c r="H34" s="5"/>
      <c r="I34" s="3"/>
      <c r="J34" s="3"/>
      <c r="K34" s="3"/>
      <c r="L34" s="3"/>
      <c r="M34" s="3"/>
      <c r="N34" s="3"/>
      <c r="O34" s="3"/>
      <c r="P34" s="3"/>
      <c r="Q34" s="3"/>
      <c r="R34" s="3"/>
      <c r="S34" s="21">
        <f t="shared" si="1"/>
        <v>0</v>
      </c>
      <c r="T34" s="3"/>
      <c r="U34" s="3"/>
    </row>
    <row r="35" spans="1:21" s="2" customFormat="1" ht="15.75" customHeight="1" x14ac:dyDescent="0.3">
      <c r="A35" s="10" t="s">
        <v>76</v>
      </c>
      <c r="B35" s="10" t="s">
        <v>77</v>
      </c>
      <c r="C35" s="3" t="s">
        <v>109</v>
      </c>
      <c r="D35" s="5"/>
      <c r="E35" s="5"/>
      <c r="F35" s="6">
        <v>0</v>
      </c>
      <c r="G35" s="5"/>
      <c r="H35" s="5"/>
      <c r="I35" s="3"/>
      <c r="J35" s="3"/>
      <c r="K35" s="3"/>
      <c r="L35" s="3"/>
      <c r="M35" s="3"/>
      <c r="N35" s="3"/>
      <c r="O35" s="3"/>
      <c r="P35" s="3"/>
      <c r="Q35" s="3"/>
      <c r="R35" s="3"/>
      <c r="S35" s="21">
        <f t="shared" ref="S35:S58" si="2">SUM(N35:R35)</f>
        <v>0</v>
      </c>
      <c r="T35" s="3"/>
      <c r="U35" s="3"/>
    </row>
    <row r="36" spans="1:21" s="2" customFormat="1" ht="15.75" customHeight="1" x14ac:dyDescent="0.3">
      <c r="A36" s="10" t="s">
        <v>56</v>
      </c>
      <c r="B36" s="10" t="s">
        <v>57</v>
      </c>
      <c r="C36" s="3" t="s">
        <v>98</v>
      </c>
      <c r="D36" s="5"/>
      <c r="E36" s="5"/>
      <c r="F36" s="8">
        <v>8</v>
      </c>
      <c r="G36" s="3">
        <v>0</v>
      </c>
      <c r="H36" s="5"/>
      <c r="I36" s="5"/>
      <c r="J36" s="5"/>
      <c r="K36" s="5">
        <v>0</v>
      </c>
      <c r="L36" s="5"/>
      <c r="M36" s="5"/>
      <c r="N36" s="5"/>
      <c r="O36" s="5"/>
      <c r="P36" s="21">
        <f>K36/35*100</f>
        <v>0</v>
      </c>
      <c r="Q36" s="5"/>
      <c r="R36" s="5"/>
      <c r="S36" s="21">
        <f t="shared" si="2"/>
        <v>0</v>
      </c>
      <c r="T36" s="5"/>
      <c r="U36" s="5"/>
    </row>
    <row r="37" spans="1:21" s="2" customFormat="1" ht="15.75" customHeight="1" x14ac:dyDescent="0.3">
      <c r="A37" s="4" t="s">
        <v>14</v>
      </c>
      <c r="B37" s="4" t="s">
        <v>15</v>
      </c>
      <c r="C37" s="3" t="s">
        <v>96</v>
      </c>
      <c r="D37" s="7">
        <v>0</v>
      </c>
      <c r="E37" s="3"/>
      <c r="F37" s="3"/>
      <c r="G37" s="3"/>
      <c r="H37" s="3"/>
      <c r="I37" s="5"/>
      <c r="J37" s="5"/>
      <c r="K37" s="5"/>
      <c r="L37" s="5"/>
      <c r="M37" s="5"/>
      <c r="N37" s="5"/>
      <c r="O37" s="5"/>
      <c r="P37" s="5"/>
      <c r="Q37" s="5"/>
      <c r="R37" s="5"/>
      <c r="S37" s="21">
        <f t="shared" si="2"/>
        <v>0</v>
      </c>
      <c r="T37" s="5"/>
      <c r="U37" s="5"/>
    </row>
    <row r="38" spans="1:21" s="2" customFormat="1" ht="15.75" customHeight="1" x14ac:dyDescent="0.3">
      <c r="A38" s="10" t="s">
        <v>58</v>
      </c>
      <c r="B38" s="10" t="s">
        <v>59</v>
      </c>
      <c r="C38" s="3" t="s">
        <v>100</v>
      </c>
      <c r="D38" s="5"/>
      <c r="E38" s="5"/>
      <c r="F38" s="8">
        <v>8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21">
        <f t="shared" si="2"/>
        <v>0</v>
      </c>
      <c r="T38" s="5"/>
      <c r="U38" s="5"/>
    </row>
    <row r="39" spans="1:21" s="2" customFormat="1" ht="15.75" customHeight="1" x14ac:dyDescent="0.3">
      <c r="A39" s="4" t="s">
        <v>10</v>
      </c>
      <c r="B39" s="4" t="s">
        <v>11</v>
      </c>
      <c r="C39" s="3" t="s">
        <v>104</v>
      </c>
      <c r="D39" s="11">
        <v>30.97</v>
      </c>
      <c r="E39" s="3"/>
      <c r="F39" s="3"/>
      <c r="G39" s="3"/>
      <c r="H39" s="11">
        <v>10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21">
        <f t="shared" si="2"/>
        <v>0</v>
      </c>
      <c r="T39" s="5"/>
      <c r="U39" s="5"/>
    </row>
    <row r="40" spans="1:21" s="2" customFormat="1" ht="15.75" customHeight="1" x14ac:dyDescent="0.3">
      <c r="A40" s="4" t="s">
        <v>82</v>
      </c>
      <c r="B40" s="3" t="s">
        <v>83</v>
      </c>
      <c r="C40" s="3" t="s">
        <v>102</v>
      </c>
      <c r="D40" s="3"/>
      <c r="E40" s="3"/>
      <c r="F40" s="3"/>
      <c r="G40" s="3">
        <v>2</v>
      </c>
      <c r="H40" s="3"/>
      <c r="I40" s="5"/>
      <c r="J40" s="5"/>
      <c r="K40" s="5"/>
      <c r="L40" s="5"/>
      <c r="M40" s="5"/>
      <c r="N40" s="5"/>
      <c r="O40" s="5"/>
      <c r="P40" s="5"/>
      <c r="Q40" s="5"/>
      <c r="R40" s="5"/>
      <c r="S40" s="21">
        <f t="shared" si="2"/>
        <v>0</v>
      </c>
      <c r="T40" s="5"/>
      <c r="U40" s="5"/>
    </row>
    <row r="41" spans="1:21" s="2" customFormat="1" ht="15.75" customHeight="1" x14ac:dyDescent="0.3">
      <c r="A41" s="12" t="s">
        <v>39</v>
      </c>
      <c r="B41" s="12" t="s">
        <v>40</v>
      </c>
      <c r="C41" s="3" t="s">
        <v>124</v>
      </c>
      <c r="D41" s="12"/>
      <c r="E41" s="13">
        <v>7.33</v>
      </c>
      <c r="F41" s="8">
        <v>10</v>
      </c>
      <c r="G41" s="12"/>
      <c r="H41" s="12"/>
      <c r="I41" s="5"/>
      <c r="J41" s="5"/>
      <c r="K41" s="5"/>
      <c r="L41" s="5"/>
      <c r="M41" s="5"/>
      <c r="N41" s="5"/>
      <c r="O41" s="5"/>
      <c r="P41" s="5"/>
      <c r="Q41" s="5"/>
      <c r="R41" s="5"/>
      <c r="S41" s="21">
        <f t="shared" si="2"/>
        <v>0</v>
      </c>
      <c r="T41" s="5"/>
      <c r="U41" s="5"/>
    </row>
    <row r="42" spans="1:21" x14ac:dyDescent="0.3">
      <c r="A42" s="10" t="s">
        <v>70</v>
      </c>
      <c r="B42" s="10" t="s">
        <v>67</v>
      </c>
      <c r="C42" s="3" t="s">
        <v>124</v>
      </c>
      <c r="D42" s="5"/>
      <c r="E42" s="5"/>
      <c r="F42" s="6">
        <v>2</v>
      </c>
      <c r="G42" s="3">
        <v>0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21">
        <f t="shared" si="2"/>
        <v>0</v>
      </c>
      <c r="T42" s="5"/>
      <c r="U42" s="5"/>
    </row>
    <row r="43" spans="1:21" x14ac:dyDescent="0.3">
      <c r="A43" s="4" t="s">
        <v>24</v>
      </c>
      <c r="B43" s="4" t="s">
        <v>25</v>
      </c>
      <c r="C43" s="3"/>
      <c r="D43" s="7">
        <v>0</v>
      </c>
      <c r="E43" s="3"/>
      <c r="F43" s="3"/>
      <c r="G43" s="3">
        <v>0</v>
      </c>
      <c r="H43" s="3"/>
      <c r="I43" s="5"/>
      <c r="J43" s="5"/>
      <c r="K43" s="5"/>
      <c r="L43" s="5"/>
      <c r="M43" s="5"/>
      <c r="N43" s="5"/>
      <c r="O43" s="5"/>
      <c r="P43" s="5"/>
      <c r="Q43" s="5"/>
      <c r="R43" s="5"/>
      <c r="S43" s="21">
        <f t="shared" si="2"/>
        <v>0</v>
      </c>
      <c r="T43" s="5"/>
      <c r="U43" s="5"/>
    </row>
    <row r="44" spans="1:21" x14ac:dyDescent="0.3">
      <c r="A44" s="10" t="s">
        <v>62</v>
      </c>
      <c r="B44" s="10" t="s">
        <v>40</v>
      </c>
      <c r="C44" s="3" t="s">
        <v>125</v>
      </c>
      <c r="D44" s="5"/>
      <c r="E44" s="5"/>
      <c r="F44" s="6">
        <v>4</v>
      </c>
      <c r="G44" s="3">
        <v>0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21">
        <f t="shared" si="2"/>
        <v>0</v>
      </c>
      <c r="T44" s="5"/>
      <c r="U44" s="5"/>
    </row>
    <row r="45" spans="1:21" x14ac:dyDescent="0.3">
      <c r="A45" s="4" t="s">
        <v>71</v>
      </c>
      <c r="B45" s="4" t="s">
        <v>32</v>
      </c>
      <c r="C45" s="3" t="s">
        <v>107</v>
      </c>
      <c r="D45" s="3"/>
      <c r="E45" s="3"/>
      <c r="F45" s="6">
        <v>0</v>
      </c>
      <c r="G45" s="3">
        <v>2</v>
      </c>
      <c r="H45" s="3"/>
      <c r="I45" s="5"/>
      <c r="J45" s="5"/>
      <c r="K45" s="5"/>
      <c r="L45" s="5"/>
      <c r="M45" s="5"/>
      <c r="N45" s="5"/>
      <c r="O45" s="5"/>
      <c r="P45" s="5"/>
      <c r="Q45" s="5"/>
      <c r="R45" s="5"/>
      <c r="S45" s="21">
        <f t="shared" si="2"/>
        <v>0</v>
      </c>
      <c r="T45" s="5"/>
      <c r="U45" s="5"/>
    </row>
    <row r="46" spans="1:21" x14ac:dyDescent="0.3">
      <c r="A46" s="10" t="s">
        <v>60</v>
      </c>
      <c r="B46" s="10" t="s">
        <v>57</v>
      </c>
      <c r="C46" s="3" t="s">
        <v>97</v>
      </c>
      <c r="D46" s="5"/>
      <c r="E46" s="5"/>
      <c r="F46" s="8">
        <v>6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21">
        <f t="shared" si="2"/>
        <v>0</v>
      </c>
      <c r="T46" s="5"/>
      <c r="U46" s="5"/>
    </row>
    <row r="47" spans="1:21" x14ac:dyDescent="0.3">
      <c r="A47" s="4" t="s">
        <v>20</v>
      </c>
      <c r="B47" s="4" t="s">
        <v>21</v>
      </c>
      <c r="C47" s="3" t="s">
        <v>112</v>
      </c>
      <c r="D47" s="7">
        <v>18.690000000000001</v>
      </c>
      <c r="E47" s="3"/>
      <c r="F47" s="3"/>
      <c r="G47" s="3"/>
      <c r="H47" s="3"/>
      <c r="I47" s="5"/>
      <c r="J47" s="5"/>
      <c r="K47" s="5"/>
      <c r="L47" s="5"/>
      <c r="M47" s="5"/>
      <c r="N47" s="5"/>
      <c r="O47" s="5"/>
      <c r="P47" s="5"/>
      <c r="Q47" s="5"/>
      <c r="R47" s="5"/>
      <c r="S47" s="21">
        <f t="shared" si="2"/>
        <v>0</v>
      </c>
      <c r="T47" s="5"/>
      <c r="U47" s="5"/>
    </row>
    <row r="48" spans="1:21" x14ac:dyDescent="0.3">
      <c r="A48" s="10" t="s">
        <v>53</v>
      </c>
      <c r="B48" s="10" t="s">
        <v>54</v>
      </c>
      <c r="C48" s="3" t="s">
        <v>114</v>
      </c>
      <c r="D48" s="5"/>
      <c r="E48" s="5"/>
      <c r="F48" s="8">
        <v>8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21">
        <f t="shared" si="2"/>
        <v>0</v>
      </c>
      <c r="T48" s="5"/>
      <c r="U48" s="5"/>
    </row>
    <row r="49" spans="1:21" x14ac:dyDescent="0.3">
      <c r="A49" s="10" t="s">
        <v>53</v>
      </c>
      <c r="B49" s="10" t="s">
        <v>55</v>
      </c>
      <c r="C49" s="3" t="s">
        <v>114</v>
      </c>
      <c r="D49" s="5"/>
      <c r="E49" s="5"/>
      <c r="F49" s="8">
        <v>8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21">
        <f t="shared" si="2"/>
        <v>0</v>
      </c>
      <c r="T49" s="5"/>
      <c r="U49" s="5"/>
    </row>
    <row r="50" spans="1:21" x14ac:dyDescent="0.3">
      <c r="A50" s="10" t="s">
        <v>66</v>
      </c>
      <c r="B50" s="10" t="s">
        <v>67</v>
      </c>
      <c r="C50" s="3" t="s">
        <v>109</v>
      </c>
      <c r="D50" s="5"/>
      <c r="E50" s="5"/>
      <c r="F50" s="6">
        <v>2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21">
        <f t="shared" si="2"/>
        <v>0</v>
      </c>
      <c r="T50" s="5"/>
      <c r="U50" s="5"/>
    </row>
    <row r="51" spans="1:21" x14ac:dyDescent="0.3">
      <c r="A51" s="10" t="s">
        <v>72</v>
      </c>
      <c r="B51" s="10" t="s">
        <v>73</v>
      </c>
      <c r="C51" s="3" t="s">
        <v>106</v>
      </c>
      <c r="D51" s="5"/>
      <c r="E51" s="5"/>
      <c r="F51" s="6">
        <v>0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21">
        <f t="shared" si="2"/>
        <v>0</v>
      </c>
      <c r="T51" s="5"/>
      <c r="U51" s="5"/>
    </row>
    <row r="52" spans="1:21" x14ac:dyDescent="0.3">
      <c r="A52" s="10" t="s">
        <v>63</v>
      </c>
      <c r="B52" s="10" t="s">
        <v>78</v>
      </c>
      <c r="C52" s="3" t="s">
        <v>112</v>
      </c>
      <c r="D52" s="5"/>
      <c r="E52" s="5"/>
      <c r="F52" s="6">
        <v>0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21">
        <f t="shared" si="2"/>
        <v>0</v>
      </c>
      <c r="T52" s="5"/>
      <c r="U52" s="5"/>
    </row>
    <row r="53" spans="1:21" x14ac:dyDescent="0.3">
      <c r="A53" s="4" t="s">
        <v>26</v>
      </c>
      <c r="B53" s="4" t="s">
        <v>19</v>
      </c>
      <c r="C53" s="3" t="s">
        <v>116</v>
      </c>
      <c r="D53" s="7">
        <v>18.87</v>
      </c>
      <c r="E53" s="3"/>
      <c r="F53" s="6">
        <v>2</v>
      </c>
      <c r="G53" s="9">
        <v>8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21">
        <f t="shared" si="2"/>
        <v>0</v>
      </c>
      <c r="T53" s="3"/>
      <c r="U53" s="3"/>
    </row>
    <row r="54" spans="1:21" x14ac:dyDescent="0.3">
      <c r="A54" s="4" t="s">
        <v>26</v>
      </c>
      <c r="B54" s="4" t="s">
        <v>27</v>
      </c>
      <c r="C54" s="3" t="s">
        <v>117</v>
      </c>
      <c r="D54" s="7">
        <v>20.47</v>
      </c>
      <c r="E54" s="3"/>
      <c r="F54" s="6">
        <v>2</v>
      </c>
      <c r="G54" s="9">
        <v>8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21">
        <f t="shared" si="2"/>
        <v>0</v>
      </c>
      <c r="T54" s="3"/>
      <c r="U54" s="3"/>
    </row>
    <row r="55" spans="1:21" x14ac:dyDescent="0.3">
      <c r="A55" s="10" t="s">
        <v>68</v>
      </c>
      <c r="B55" s="10" t="s">
        <v>69</v>
      </c>
      <c r="C55" s="3" t="s">
        <v>110</v>
      </c>
      <c r="D55" s="5"/>
      <c r="E55" s="5"/>
      <c r="F55" s="6">
        <v>2</v>
      </c>
      <c r="G55" s="3">
        <v>0</v>
      </c>
      <c r="H55" s="5"/>
      <c r="I55" s="3"/>
      <c r="J55" s="3"/>
      <c r="K55" s="3"/>
      <c r="L55" s="3"/>
      <c r="M55" s="3"/>
      <c r="N55" s="3"/>
      <c r="O55" s="3"/>
      <c r="P55" s="3"/>
      <c r="Q55" s="3"/>
      <c r="R55" s="3"/>
      <c r="S55" s="21">
        <f t="shared" si="2"/>
        <v>0</v>
      </c>
      <c r="T55" s="3"/>
      <c r="U55" s="3"/>
    </row>
    <row r="56" spans="1:21" x14ac:dyDescent="0.3">
      <c r="A56" s="4" t="s">
        <v>84</v>
      </c>
      <c r="B56" s="4" t="s">
        <v>85</v>
      </c>
      <c r="C56" s="3" t="s">
        <v>105</v>
      </c>
      <c r="D56" s="3"/>
      <c r="E56" s="3"/>
      <c r="F56" s="3"/>
      <c r="G56" s="3">
        <v>0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21">
        <f t="shared" si="2"/>
        <v>0</v>
      </c>
      <c r="T56" s="3"/>
      <c r="U56" s="3"/>
    </row>
    <row r="57" spans="1:21" x14ac:dyDescent="0.3">
      <c r="A57" s="4" t="s">
        <v>18</v>
      </c>
      <c r="B57" s="4" t="s">
        <v>19</v>
      </c>
      <c r="C57" s="3" t="s">
        <v>106</v>
      </c>
      <c r="D57" s="7">
        <v>14.24</v>
      </c>
      <c r="E57" s="9">
        <v>7.33</v>
      </c>
      <c r="F57" s="8">
        <v>8</v>
      </c>
      <c r="G57" s="9">
        <v>10</v>
      </c>
      <c r="H57" s="7">
        <v>2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21">
        <f t="shared" si="2"/>
        <v>0</v>
      </c>
      <c r="T57" s="3"/>
      <c r="U57" s="3"/>
    </row>
    <row r="58" spans="1:21" x14ac:dyDescent="0.3">
      <c r="A58" s="4" t="s">
        <v>87</v>
      </c>
      <c r="B58" s="4" t="s">
        <v>27</v>
      </c>
      <c r="C58" s="3" t="s">
        <v>106</v>
      </c>
      <c r="D58" s="3"/>
      <c r="E58" s="3"/>
      <c r="F58" s="3"/>
      <c r="G58" s="3"/>
      <c r="H58" s="11">
        <v>4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21">
        <f t="shared" si="2"/>
        <v>0</v>
      </c>
      <c r="T58" s="3"/>
      <c r="U58" s="3"/>
    </row>
  </sheetData>
  <sortState ref="A4:Y26">
    <sortCondition descending="1" ref="T4:T26"/>
    <sortCondition descending="1" ref="U4:U26"/>
    <sortCondition descending="1" ref="S4:S26"/>
  </sortState>
  <mergeCells count="2">
    <mergeCell ref="D1:H1"/>
    <mergeCell ref="N1:R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workbookViewId="0">
      <pane ySplit="2" topLeftCell="A3" activePane="bottomLeft" state="frozen"/>
      <selection pane="bottomLeft" activeCell="D2" sqref="D1:M1048576"/>
    </sheetView>
  </sheetViews>
  <sheetFormatPr defaultRowHeight="15.6" x14ac:dyDescent="0.3"/>
  <cols>
    <col min="1" max="1" width="11.19921875" customWidth="1"/>
    <col min="2" max="2" width="11.59765625" customWidth="1"/>
    <col min="3" max="3" width="14.19921875" customWidth="1"/>
    <col min="4" max="13" width="8.69921875" hidden="1" customWidth="1"/>
    <col min="19" max="19" width="18.19921875" style="1" customWidth="1"/>
    <col min="20" max="20" width="11.19921875" customWidth="1"/>
    <col min="22" max="22" width="16.8984375" customWidth="1"/>
  </cols>
  <sheetData>
    <row r="1" spans="1:22" x14ac:dyDescent="0.3">
      <c r="A1" s="4"/>
      <c r="B1" s="4"/>
      <c r="C1" s="4"/>
      <c r="D1" s="33" t="s">
        <v>128</v>
      </c>
      <c r="E1" s="33"/>
      <c r="F1" s="33"/>
      <c r="G1" s="33"/>
      <c r="H1" s="33"/>
      <c r="I1" s="3"/>
      <c r="J1" s="3"/>
      <c r="K1" s="3"/>
      <c r="L1" s="3"/>
      <c r="M1" s="3"/>
      <c r="N1" s="34" t="s">
        <v>185</v>
      </c>
      <c r="O1" s="35"/>
      <c r="P1" s="35"/>
      <c r="Q1" s="35"/>
      <c r="R1" s="36"/>
      <c r="S1" s="4"/>
      <c r="T1" s="3"/>
      <c r="U1" s="3"/>
    </row>
    <row r="2" spans="1:22" x14ac:dyDescent="0.3">
      <c r="A2" s="3" t="s">
        <v>0</v>
      </c>
      <c r="B2" s="3" t="s">
        <v>1</v>
      </c>
      <c r="C2" s="3" t="s">
        <v>94</v>
      </c>
      <c r="D2" s="3" t="s">
        <v>49</v>
      </c>
      <c r="E2" s="3" t="s">
        <v>50</v>
      </c>
      <c r="F2" s="3" t="s">
        <v>79</v>
      </c>
      <c r="G2" s="3" t="s">
        <v>86</v>
      </c>
      <c r="H2" s="3" t="s">
        <v>93</v>
      </c>
      <c r="I2" s="4" t="s">
        <v>174</v>
      </c>
      <c r="J2" s="4" t="s">
        <v>169</v>
      </c>
      <c r="K2" s="4" t="s">
        <v>171</v>
      </c>
      <c r="L2" s="4" t="s">
        <v>175</v>
      </c>
      <c r="M2" s="4" t="s">
        <v>170</v>
      </c>
      <c r="N2" s="4" t="s">
        <v>176</v>
      </c>
      <c r="O2" s="4" t="s">
        <v>177</v>
      </c>
      <c r="P2" s="4" t="s">
        <v>178</v>
      </c>
      <c r="Q2" s="4" t="s">
        <v>179</v>
      </c>
      <c r="R2" s="4" t="s">
        <v>180</v>
      </c>
      <c r="S2" s="18" t="s">
        <v>184</v>
      </c>
      <c r="T2" s="17" t="s">
        <v>181</v>
      </c>
      <c r="U2" s="17" t="s">
        <v>182</v>
      </c>
    </row>
    <row r="3" spans="1:22" x14ac:dyDescent="0.3">
      <c r="A3" s="4" t="s">
        <v>144</v>
      </c>
      <c r="B3" s="4" t="s">
        <v>67</v>
      </c>
      <c r="C3" s="3" t="s">
        <v>165</v>
      </c>
      <c r="D3" s="3"/>
      <c r="E3" s="3"/>
      <c r="F3" s="11">
        <v>12</v>
      </c>
      <c r="G3" s="9">
        <v>10</v>
      </c>
      <c r="H3" s="3"/>
      <c r="I3" s="3"/>
      <c r="J3" s="3"/>
      <c r="K3" s="19">
        <v>19</v>
      </c>
      <c r="L3" s="3">
        <v>0</v>
      </c>
      <c r="M3" s="3"/>
      <c r="N3" s="3"/>
      <c r="O3" s="3"/>
      <c r="P3" s="20">
        <f>K3/35*100</f>
        <v>54.285714285714285</v>
      </c>
      <c r="Q3" s="19">
        <v>100</v>
      </c>
      <c r="R3" s="3"/>
      <c r="S3" s="21">
        <f>SUM(N3:R3)</f>
        <v>154.28571428571428</v>
      </c>
      <c r="T3" s="3">
        <v>2</v>
      </c>
      <c r="U3" s="3"/>
      <c r="V3" t="s">
        <v>186</v>
      </c>
    </row>
    <row r="4" spans="1:22" x14ac:dyDescent="0.3">
      <c r="A4" s="4" t="s">
        <v>134</v>
      </c>
      <c r="B4" s="4" t="s">
        <v>135</v>
      </c>
      <c r="C4" s="3" t="s">
        <v>125</v>
      </c>
      <c r="D4" s="3"/>
      <c r="E4" s="9" t="s">
        <v>136</v>
      </c>
      <c r="F4" s="3"/>
      <c r="G4" s="9">
        <v>10</v>
      </c>
      <c r="H4" s="3"/>
      <c r="I4" s="3"/>
      <c r="J4" s="23">
        <v>24</v>
      </c>
      <c r="K4" s="3"/>
      <c r="L4" s="19">
        <v>46</v>
      </c>
      <c r="M4" s="3"/>
      <c r="N4" s="3"/>
      <c r="O4" s="24">
        <f>J4/32*100</f>
        <v>75</v>
      </c>
      <c r="P4" s="3"/>
      <c r="Q4" s="19">
        <f>L4*2</f>
        <v>92</v>
      </c>
      <c r="R4" s="3"/>
      <c r="S4" s="21">
        <f t="shared" ref="S4:S9" si="0">SUM(N4:R4)</f>
        <v>167</v>
      </c>
      <c r="T4" s="3">
        <v>1</v>
      </c>
      <c r="U4" s="3">
        <v>1</v>
      </c>
      <c r="V4" t="s">
        <v>186</v>
      </c>
    </row>
    <row r="5" spans="1:22" x14ac:dyDescent="0.3">
      <c r="A5" s="4" t="s">
        <v>129</v>
      </c>
      <c r="B5" s="4" t="s">
        <v>29</v>
      </c>
      <c r="C5" s="3" t="s">
        <v>108</v>
      </c>
      <c r="D5" s="11">
        <v>25.24</v>
      </c>
      <c r="E5" s="3"/>
      <c r="F5" s="7">
        <v>4</v>
      </c>
      <c r="G5" s="9">
        <v>2</v>
      </c>
      <c r="H5" s="9" t="s">
        <v>159</v>
      </c>
      <c r="I5" s="19">
        <v>36</v>
      </c>
      <c r="J5" s="3"/>
      <c r="K5" s="3"/>
      <c r="L5" s="23">
        <v>27</v>
      </c>
      <c r="M5" s="23">
        <v>11</v>
      </c>
      <c r="N5" s="20">
        <f>I5/130*100</f>
        <v>27.692307692307693</v>
      </c>
      <c r="O5" s="3"/>
      <c r="P5" s="3"/>
      <c r="Q5" s="23">
        <f>L5*2</f>
        <v>54</v>
      </c>
      <c r="R5" s="24">
        <f>M5/32*100</f>
        <v>34.375</v>
      </c>
      <c r="S5" s="21">
        <f t="shared" si="0"/>
        <v>116.06730769230769</v>
      </c>
      <c r="T5" s="3">
        <v>1</v>
      </c>
      <c r="U5" s="3">
        <v>2</v>
      </c>
      <c r="V5" t="s">
        <v>186</v>
      </c>
    </row>
    <row r="6" spans="1:22" x14ac:dyDescent="0.3">
      <c r="A6" s="4" t="s">
        <v>140</v>
      </c>
      <c r="B6" s="4" t="s">
        <v>17</v>
      </c>
      <c r="C6" s="3" t="s">
        <v>168</v>
      </c>
      <c r="D6" s="3"/>
      <c r="E6" s="9" t="s">
        <v>141</v>
      </c>
      <c r="F6" s="3"/>
      <c r="G6" s="3"/>
      <c r="H6" s="3"/>
      <c r="I6" s="3"/>
      <c r="J6" s="19">
        <v>32</v>
      </c>
      <c r="K6" s="3"/>
      <c r="L6" s="3"/>
      <c r="M6" s="3"/>
      <c r="N6" s="3"/>
      <c r="O6" s="20">
        <f>J6/32*100</f>
        <v>100</v>
      </c>
      <c r="P6" s="3"/>
      <c r="Q6" s="3"/>
      <c r="R6" s="3"/>
      <c r="S6" s="21">
        <f t="shared" si="0"/>
        <v>100</v>
      </c>
      <c r="T6" s="3">
        <v>1</v>
      </c>
      <c r="U6" s="3"/>
      <c r="V6" t="s">
        <v>186</v>
      </c>
    </row>
    <row r="7" spans="1:22" x14ac:dyDescent="0.3">
      <c r="A7" s="4" t="s">
        <v>145</v>
      </c>
      <c r="B7" s="4" t="s">
        <v>146</v>
      </c>
      <c r="C7" s="3" t="s">
        <v>121</v>
      </c>
      <c r="D7" s="3"/>
      <c r="E7" s="3"/>
      <c r="F7" s="11">
        <v>8</v>
      </c>
      <c r="G7" s="9">
        <v>4</v>
      </c>
      <c r="H7" s="3"/>
      <c r="I7" s="3"/>
      <c r="J7" s="3"/>
      <c r="K7" s="23">
        <v>11</v>
      </c>
      <c r="L7" s="23">
        <v>32</v>
      </c>
      <c r="M7" s="3"/>
      <c r="N7" s="3"/>
      <c r="O7" s="3"/>
      <c r="P7" s="24">
        <f>K7/35*100</f>
        <v>31.428571428571427</v>
      </c>
      <c r="Q7" s="23">
        <f>L7*2</f>
        <v>64</v>
      </c>
      <c r="R7" s="3"/>
      <c r="S7" s="21">
        <f t="shared" si="0"/>
        <v>95.428571428571431</v>
      </c>
      <c r="T7" s="3"/>
      <c r="U7" s="3">
        <v>2</v>
      </c>
      <c r="V7" t="s">
        <v>186</v>
      </c>
    </row>
    <row r="8" spans="1:22" x14ac:dyDescent="0.3">
      <c r="A8" s="4" t="s">
        <v>130</v>
      </c>
      <c r="B8" s="4" t="s">
        <v>131</v>
      </c>
      <c r="C8" s="3" t="s">
        <v>120</v>
      </c>
      <c r="D8" s="11">
        <v>24.09</v>
      </c>
      <c r="E8" s="3"/>
      <c r="F8" s="7">
        <v>2</v>
      </c>
      <c r="G8" s="9">
        <v>2</v>
      </c>
      <c r="H8" s="9" t="s">
        <v>133</v>
      </c>
      <c r="I8" s="23">
        <v>22</v>
      </c>
      <c r="J8" s="3"/>
      <c r="K8" s="3"/>
      <c r="L8" s="3">
        <v>10</v>
      </c>
      <c r="M8" s="23">
        <v>12</v>
      </c>
      <c r="N8" s="24">
        <f>I8/130*100</f>
        <v>16.923076923076923</v>
      </c>
      <c r="O8" s="3"/>
      <c r="P8" s="3"/>
      <c r="Q8" s="3">
        <f>L8*2</f>
        <v>20</v>
      </c>
      <c r="R8" s="24">
        <f>M8/32*100</f>
        <v>37.5</v>
      </c>
      <c r="S8" s="21">
        <f t="shared" si="0"/>
        <v>74.42307692307692</v>
      </c>
      <c r="T8" s="3"/>
      <c r="U8" s="3">
        <v>2</v>
      </c>
      <c r="V8" t="s">
        <v>186</v>
      </c>
    </row>
    <row r="9" spans="1:22" x14ac:dyDescent="0.3">
      <c r="A9" s="4" t="s">
        <v>132</v>
      </c>
      <c r="B9" s="4" t="s">
        <v>11</v>
      </c>
      <c r="C9" s="3" t="s">
        <v>98</v>
      </c>
      <c r="D9" s="11">
        <v>22.19</v>
      </c>
      <c r="E9" s="3" t="s">
        <v>142</v>
      </c>
      <c r="F9" s="7">
        <v>0</v>
      </c>
      <c r="G9" s="3"/>
      <c r="H9" s="9" t="s">
        <v>158</v>
      </c>
      <c r="I9" s="23">
        <v>30</v>
      </c>
      <c r="J9" s="3"/>
      <c r="K9" s="3"/>
      <c r="L9" s="3"/>
      <c r="M9" s="23">
        <v>13.5</v>
      </c>
      <c r="N9" s="24">
        <f>I9/130*100</f>
        <v>23.076923076923077</v>
      </c>
      <c r="O9" s="3"/>
      <c r="P9" s="3"/>
      <c r="Q9" s="3"/>
      <c r="R9" s="24">
        <f>M9/32*100</f>
        <v>42.1875</v>
      </c>
      <c r="S9" s="21">
        <f t="shared" si="0"/>
        <v>65.26442307692308</v>
      </c>
      <c r="T9" s="3"/>
      <c r="U9" s="3">
        <v>2</v>
      </c>
      <c r="V9" t="s">
        <v>186</v>
      </c>
    </row>
    <row r="10" spans="1:22" x14ac:dyDescent="0.3">
      <c r="A10" s="4" t="s">
        <v>66</v>
      </c>
      <c r="B10" s="4" t="s">
        <v>40</v>
      </c>
      <c r="C10" s="3" t="s">
        <v>122</v>
      </c>
      <c r="D10" s="3"/>
      <c r="E10" s="9" t="s">
        <v>133</v>
      </c>
      <c r="F10" s="11">
        <v>8</v>
      </c>
      <c r="G10" s="9">
        <v>2</v>
      </c>
      <c r="H10" s="3"/>
      <c r="I10" s="3"/>
      <c r="J10" s="3"/>
      <c r="K10" s="3">
        <v>4</v>
      </c>
      <c r="L10" s="3"/>
      <c r="M10" s="3"/>
      <c r="N10" s="3"/>
      <c r="O10" s="3"/>
      <c r="P10" s="21">
        <f>K10/35*100</f>
        <v>11.428571428571429</v>
      </c>
      <c r="Q10" s="3"/>
      <c r="R10" s="3"/>
      <c r="S10" s="21">
        <f t="shared" ref="S10:S21" si="1">SUM(N10:R10)</f>
        <v>11.428571428571429</v>
      </c>
      <c r="T10" s="3"/>
      <c r="U10" s="3"/>
    </row>
    <row r="11" spans="1:22" x14ac:dyDescent="0.3">
      <c r="A11" s="3" t="s">
        <v>161</v>
      </c>
      <c r="B11" s="3" t="s">
        <v>83</v>
      </c>
      <c r="C11" s="3" t="s">
        <v>162</v>
      </c>
      <c r="D11" s="3"/>
      <c r="E11" s="3"/>
      <c r="F11" s="11">
        <v>12</v>
      </c>
      <c r="G11" s="9">
        <v>10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21">
        <f t="shared" si="1"/>
        <v>0</v>
      </c>
      <c r="T11" s="3"/>
      <c r="U11" s="3"/>
    </row>
    <row r="12" spans="1:22" x14ac:dyDescent="0.3">
      <c r="A12" s="3" t="s">
        <v>154</v>
      </c>
      <c r="B12" s="3" t="s">
        <v>155</v>
      </c>
      <c r="C12" s="3" t="s">
        <v>101</v>
      </c>
      <c r="D12" s="3"/>
      <c r="E12" s="3"/>
      <c r="F12" s="7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21">
        <f t="shared" si="1"/>
        <v>0</v>
      </c>
      <c r="T12" s="3"/>
      <c r="U12" s="3"/>
    </row>
    <row r="13" spans="1:22" x14ac:dyDescent="0.3">
      <c r="A13" s="3" t="s">
        <v>160</v>
      </c>
      <c r="B13" s="3" t="s">
        <v>135</v>
      </c>
      <c r="C13" s="3" t="s">
        <v>163</v>
      </c>
      <c r="D13" s="3"/>
      <c r="E13" s="3"/>
      <c r="F13" s="3"/>
      <c r="G13" s="3"/>
      <c r="H13" s="3" t="s">
        <v>143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21">
        <f t="shared" si="1"/>
        <v>0</v>
      </c>
      <c r="T13" s="3"/>
      <c r="U13" s="3"/>
    </row>
    <row r="14" spans="1:22" x14ac:dyDescent="0.3">
      <c r="A14" s="3" t="s">
        <v>157</v>
      </c>
      <c r="B14" s="3" t="s">
        <v>13</v>
      </c>
      <c r="C14" s="3" t="s">
        <v>164</v>
      </c>
      <c r="D14" s="3"/>
      <c r="E14" s="3"/>
      <c r="F14" s="7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21">
        <f t="shared" si="1"/>
        <v>0</v>
      </c>
      <c r="T14" s="3"/>
      <c r="U14" s="3"/>
    </row>
    <row r="15" spans="1:22" x14ac:dyDescent="0.3">
      <c r="A15" s="3" t="s">
        <v>152</v>
      </c>
      <c r="B15" s="3" t="s">
        <v>153</v>
      </c>
      <c r="C15" s="3" t="s">
        <v>120</v>
      </c>
      <c r="D15" s="3"/>
      <c r="E15" s="3"/>
      <c r="F15" s="7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21">
        <f t="shared" si="1"/>
        <v>0</v>
      </c>
      <c r="T15" s="3"/>
      <c r="U15" s="3"/>
    </row>
    <row r="16" spans="1:22" x14ac:dyDescent="0.3">
      <c r="A16" s="4" t="s">
        <v>4</v>
      </c>
      <c r="B16" s="4" t="s">
        <v>5</v>
      </c>
      <c r="C16" s="3" t="s">
        <v>95</v>
      </c>
      <c r="D16" s="3"/>
      <c r="E16" s="3" t="s">
        <v>143</v>
      </c>
      <c r="F16" s="3"/>
      <c r="G16" s="9">
        <v>8</v>
      </c>
      <c r="H16" s="3" t="s">
        <v>143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21">
        <f t="shared" si="1"/>
        <v>0</v>
      </c>
      <c r="T16" s="3"/>
      <c r="U16" s="3"/>
    </row>
    <row r="17" spans="1:21" x14ac:dyDescent="0.3">
      <c r="A17" s="3" t="s">
        <v>156</v>
      </c>
      <c r="B17" s="3" t="s">
        <v>11</v>
      </c>
      <c r="C17" s="3" t="s">
        <v>107</v>
      </c>
      <c r="D17" s="3"/>
      <c r="E17" s="3"/>
      <c r="F17" s="7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21">
        <f t="shared" si="1"/>
        <v>0</v>
      </c>
      <c r="T17" s="3"/>
      <c r="U17" s="3"/>
    </row>
    <row r="18" spans="1:21" x14ac:dyDescent="0.3">
      <c r="A18" s="3" t="s">
        <v>147</v>
      </c>
      <c r="B18" s="3" t="s">
        <v>27</v>
      </c>
      <c r="C18" s="3" t="s">
        <v>100</v>
      </c>
      <c r="D18" s="3"/>
      <c r="E18" s="3"/>
      <c r="F18" s="7">
        <v>4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21">
        <f t="shared" si="1"/>
        <v>0</v>
      </c>
      <c r="T18" s="3"/>
      <c r="U18" s="3"/>
    </row>
    <row r="19" spans="1:21" x14ac:dyDescent="0.3">
      <c r="A19" s="3" t="s">
        <v>150</v>
      </c>
      <c r="B19" s="3" t="s">
        <v>151</v>
      </c>
      <c r="C19" s="3" t="s">
        <v>115</v>
      </c>
      <c r="D19" s="3"/>
      <c r="E19" s="3"/>
      <c r="F19" s="7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21">
        <f t="shared" si="1"/>
        <v>0</v>
      </c>
      <c r="T19" s="3"/>
      <c r="U19" s="3"/>
    </row>
    <row r="20" spans="1:21" x14ac:dyDescent="0.3">
      <c r="A20" s="3" t="s">
        <v>148</v>
      </c>
      <c r="B20" s="3" t="s">
        <v>149</v>
      </c>
      <c r="C20" s="3" t="s">
        <v>166</v>
      </c>
      <c r="D20" s="3"/>
      <c r="E20" s="3"/>
      <c r="F20" s="7">
        <v>2</v>
      </c>
      <c r="G20" s="3">
        <v>0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21">
        <f t="shared" si="1"/>
        <v>0</v>
      </c>
      <c r="T20" s="3"/>
      <c r="U20" s="3"/>
    </row>
    <row r="21" spans="1:21" x14ac:dyDescent="0.3">
      <c r="A21" s="4" t="s">
        <v>137</v>
      </c>
      <c r="B21" s="4" t="s">
        <v>138</v>
      </c>
      <c r="C21" s="3" t="s">
        <v>167</v>
      </c>
      <c r="D21" s="3"/>
      <c r="E21" s="9" t="s">
        <v>139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21">
        <f t="shared" si="1"/>
        <v>0</v>
      </c>
      <c r="T21" s="3"/>
      <c r="U21" s="3"/>
    </row>
  </sheetData>
  <sortState ref="A4:Y9">
    <sortCondition descending="1" ref="T4:T9"/>
    <sortCondition descending="1" ref="U4:U9"/>
    <sortCondition descending="1" ref="S4:S9"/>
  </sortState>
  <mergeCells count="2">
    <mergeCell ref="D1:H1"/>
    <mergeCell ref="N1:R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topLeftCell="A2" workbookViewId="0">
      <pane ySplit="1" topLeftCell="A3" activePane="bottomLeft" state="frozen"/>
      <selection activeCell="A2" sqref="A2"/>
      <selection pane="bottomLeft" activeCell="A2" sqref="A1:A1048576"/>
    </sheetView>
  </sheetViews>
  <sheetFormatPr defaultRowHeight="15.6" x14ac:dyDescent="0.3"/>
  <cols>
    <col min="1" max="1" width="12.19921875" customWidth="1"/>
    <col min="2" max="2" width="11.5" customWidth="1"/>
    <col min="3" max="3" width="10.69921875" customWidth="1"/>
    <col min="4" max="8" width="8.69921875" hidden="1" customWidth="1"/>
    <col min="9" max="13" width="0" hidden="1" customWidth="1"/>
    <col min="22" max="22" width="16.3984375" customWidth="1"/>
  </cols>
  <sheetData>
    <row r="1" spans="1:22" x14ac:dyDescent="0.3">
      <c r="A1" s="4"/>
      <c r="B1" s="4"/>
      <c r="C1" s="4"/>
      <c r="D1" s="33" t="s">
        <v>128</v>
      </c>
      <c r="E1" s="33"/>
      <c r="F1" s="33"/>
      <c r="G1" s="33"/>
      <c r="H1" s="33"/>
      <c r="I1" s="3"/>
      <c r="J1" s="3"/>
      <c r="K1" s="3"/>
      <c r="L1" s="3"/>
      <c r="M1" s="3"/>
      <c r="N1" s="34" t="s">
        <v>185</v>
      </c>
      <c r="O1" s="35"/>
      <c r="P1" s="35"/>
      <c r="Q1" s="35"/>
      <c r="R1" s="36"/>
      <c r="S1" s="4"/>
      <c r="T1" s="3"/>
      <c r="U1" s="3"/>
    </row>
    <row r="2" spans="1:22" x14ac:dyDescent="0.3">
      <c r="A2" s="3" t="s">
        <v>0</v>
      </c>
      <c r="B2" s="3" t="s">
        <v>1</v>
      </c>
      <c r="C2" s="3" t="s">
        <v>94</v>
      </c>
      <c r="D2" s="3" t="s">
        <v>49</v>
      </c>
      <c r="E2" s="3" t="s">
        <v>50</v>
      </c>
      <c r="F2" s="3" t="s">
        <v>79</v>
      </c>
      <c r="G2" s="3" t="s">
        <v>86</v>
      </c>
      <c r="H2" s="3" t="s">
        <v>93</v>
      </c>
      <c r="I2" s="4" t="s">
        <v>174</v>
      </c>
      <c r="J2" s="4" t="s">
        <v>279</v>
      </c>
      <c r="K2" s="18" t="s">
        <v>278</v>
      </c>
      <c r="L2" s="4" t="s">
        <v>179</v>
      </c>
      <c r="M2" s="18" t="s">
        <v>277</v>
      </c>
      <c r="N2" s="4" t="s">
        <v>176</v>
      </c>
      <c r="O2" s="4" t="s">
        <v>177</v>
      </c>
      <c r="P2" s="4" t="s">
        <v>178</v>
      </c>
      <c r="Q2" s="4" t="s">
        <v>179</v>
      </c>
      <c r="R2" s="4" t="s">
        <v>180</v>
      </c>
      <c r="S2" s="18" t="s">
        <v>184</v>
      </c>
      <c r="T2" s="17" t="s">
        <v>181</v>
      </c>
      <c r="U2" s="17" t="s">
        <v>182</v>
      </c>
    </row>
    <row r="3" spans="1:22" x14ac:dyDescent="0.3">
      <c r="A3" s="4" t="s">
        <v>199</v>
      </c>
      <c r="B3" s="4" t="s">
        <v>19</v>
      </c>
      <c r="C3" s="3" t="s">
        <v>262</v>
      </c>
      <c r="D3" s="29">
        <v>38.64</v>
      </c>
      <c r="E3" s="29">
        <v>6</v>
      </c>
      <c r="F3" s="9">
        <v>10</v>
      </c>
      <c r="G3" s="11">
        <v>6</v>
      </c>
      <c r="H3" s="3"/>
      <c r="I3" s="19">
        <v>77</v>
      </c>
      <c r="J3" s="19">
        <v>32</v>
      </c>
      <c r="K3" s="19">
        <v>22</v>
      </c>
      <c r="L3" s="19">
        <v>100</v>
      </c>
      <c r="M3" s="3"/>
      <c r="N3" s="19">
        <v>57</v>
      </c>
      <c r="O3" s="20">
        <f>J3/32*100</f>
        <v>100</v>
      </c>
      <c r="P3" s="20">
        <f t="shared" ref="P3:P9" si="0">K3/42*100</f>
        <v>52.380952380952387</v>
      </c>
      <c r="Q3" s="19">
        <v>100</v>
      </c>
      <c r="R3" s="3"/>
      <c r="S3" s="21">
        <f>SUM(N3:R3)-P3</f>
        <v>257</v>
      </c>
      <c r="T3" s="3">
        <v>4</v>
      </c>
      <c r="U3" s="3"/>
      <c r="V3" t="s">
        <v>186</v>
      </c>
    </row>
    <row r="4" spans="1:22" x14ac:dyDescent="0.3">
      <c r="A4" s="4" t="s">
        <v>196</v>
      </c>
      <c r="B4" s="4" t="s">
        <v>197</v>
      </c>
      <c r="C4" s="3" t="s">
        <v>267</v>
      </c>
      <c r="D4" s="29">
        <v>24.38</v>
      </c>
      <c r="E4" s="28">
        <v>1.33</v>
      </c>
      <c r="F4" s="9">
        <v>8</v>
      </c>
      <c r="G4" s="11">
        <v>8</v>
      </c>
      <c r="H4" s="11">
        <v>6</v>
      </c>
      <c r="I4" s="23">
        <v>62</v>
      </c>
      <c r="J4" s="3"/>
      <c r="K4" s="3">
        <v>7</v>
      </c>
      <c r="L4" s="23">
        <v>60</v>
      </c>
      <c r="M4" s="19">
        <v>23</v>
      </c>
      <c r="N4" s="23">
        <v>46</v>
      </c>
      <c r="O4" s="3"/>
      <c r="P4" s="28">
        <f t="shared" si="0"/>
        <v>16.666666666666664</v>
      </c>
      <c r="Q4" s="23">
        <v>60</v>
      </c>
      <c r="R4" s="20">
        <f>M4/28*100</f>
        <v>82.142857142857139</v>
      </c>
      <c r="S4" s="21">
        <f>SUM(N4:R4)-P4</f>
        <v>188.14285714285714</v>
      </c>
      <c r="T4" s="3">
        <v>1</v>
      </c>
      <c r="U4" s="3">
        <v>2</v>
      </c>
      <c r="V4" t="s">
        <v>186</v>
      </c>
    </row>
    <row r="5" spans="1:22" x14ac:dyDescent="0.3">
      <c r="A5" s="4" t="s">
        <v>212</v>
      </c>
      <c r="B5" s="4" t="s">
        <v>7</v>
      </c>
      <c r="C5" s="3" t="s">
        <v>112</v>
      </c>
      <c r="D5" s="29">
        <v>33.93</v>
      </c>
      <c r="E5" s="3"/>
      <c r="F5" s="9">
        <v>4</v>
      </c>
      <c r="G5" s="3"/>
      <c r="H5" s="3"/>
      <c r="I5" s="3">
        <v>42</v>
      </c>
      <c r="J5" s="3"/>
      <c r="K5" s="19">
        <v>24</v>
      </c>
      <c r="L5" s="3"/>
      <c r="M5" s="3"/>
      <c r="N5" s="3">
        <v>31</v>
      </c>
      <c r="O5" s="3"/>
      <c r="P5" s="20">
        <f t="shared" si="0"/>
        <v>57.142857142857139</v>
      </c>
      <c r="Q5" s="3"/>
      <c r="R5" s="3"/>
      <c r="S5" s="21">
        <f t="shared" ref="S5:S10" si="1">SUM(N5:R5)</f>
        <v>88.142857142857139</v>
      </c>
      <c r="T5" s="3">
        <v>1</v>
      </c>
      <c r="U5" s="3"/>
      <c r="V5" t="s">
        <v>186</v>
      </c>
    </row>
    <row r="6" spans="1:22" x14ac:dyDescent="0.3">
      <c r="A6" s="3" t="s">
        <v>198</v>
      </c>
      <c r="B6" s="3" t="s">
        <v>52</v>
      </c>
      <c r="C6" s="3" t="s">
        <v>107</v>
      </c>
      <c r="D6" s="3"/>
      <c r="E6" s="29">
        <v>4.67</v>
      </c>
      <c r="F6" s="9">
        <v>4</v>
      </c>
      <c r="G6" s="11">
        <v>6</v>
      </c>
      <c r="H6" s="3"/>
      <c r="I6" s="3"/>
      <c r="J6" s="23">
        <v>22</v>
      </c>
      <c r="K6" s="3">
        <v>0</v>
      </c>
      <c r="L6" s="23">
        <v>60</v>
      </c>
      <c r="M6" s="3"/>
      <c r="N6" s="3"/>
      <c r="O6" s="24">
        <f>J6/32*100</f>
        <v>68.75</v>
      </c>
      <c r="P6" s="28">
        <f t="shared" si="0"/>
        <v>0</v>
      </c>
      <c r="Q6" s="23">
        <v>60</v>
      </c>
      <c r="R6" s="3"/>
      <c r="S6" s="21">
        <f t="shared" si="1"/>
        <v>128.75</v>
      </c>
      <c r="T6" s="3"/>
      <c r="U6" s="3">
        <v>2</v>
      </c>
      <c r="V6" t="s">
        <v>186</v>
      </c>
    </row>
    <row r="7" spans="1:22" x14ac:dyDescent="0.3">
      <c r="A7" s="4" t="s">
        <v>201</v>
      </c>
      <c r="B7" s="3" t="s">
        <v>202</v>
      </c>
      <c r="C7" s="3" t="s">
        <v>259</v>
      </c>
      <c r="D7" s="3">
        <v>0</v>
      </c>
      <c r="E7" s="28">
        <v>1.33</v>
      </c>
      <c r="F7" s="9">
        <v>6</v>
      </c>
      <c r="G7" s="11">
        <v>4</v>
      </c>
      <c r="H7" s="3"/>
      <c r="I7" s="3"/>
      <c r="J7" s="3"/>
      <c r="K7" s="23">
        <v>10</v>
      </c>
      <c r="L7" s="23">
        <v>60</v>
      </c>
      <c r="M7" s="3"/>
      <c r="N7" s="3"/>
      <c r="O7" s="3"/>
      <c r="P7" s="24">
        <f t="shared" si="0"/>
        <v>23.809523809523807</v>
      </c>
      <c r="Q7" s="23">
        <v>60</v>
      </c>
      <c r="R7" s="3"/>
      <c r="S7" s="21">
        <f t="shared" si="1"/>
        <v>83.80952380952381</v>
      </c>
      <c r="T7" s="3"/>
      <c r="U7" s="3">
        <v>2</v>
      </c>
      <c r="V7" t="s">
        <v>186</v>
      </c>
    </row>
    <row r="8" spans="1:22" x14ac:dyDescent="0.3">
      <c r="A8" s="4" t="s">
        <v>215</v>
      </c>
      <c r="B8" s="4" t="s">
        <v>13</v>
      </c>
      <c r="C8" s="3" t="s">
        <v>265</v>
      </c>
      <c r="D8" s="29">
        <v>18.14</v>
      </c>
      <c r="E8" s="3"/>
      <c r="F8" s="9">
        <v>4</v>
      </c>
      <c r="G8" s="3"/>
      <c r="H8" s="11">
        <v>4</v>
      </c>
      <c r="I8" s="3">
        <v>35</v>
      </c>
      <c r="J8" s="3"/>
      <c r="K8" s="3">
        <v>0</v>
      </c>
      <c r="L8" s="3"/>
      <c r="M8" s="23">
        <v>17</v>
      </c>
      <c r="N8" s="3">
        <v>26</v>
      </c>
      <c r="O8" s="3"/>
      <c r="P8" s="28">
        <f t="shared" si="0"/>
        <v>0</v>
      </c>
      <c r="Q8" s="3"/>
      <c r="R8" s="24">
        <f>M8/28*100</f>
        <v>60.714285714285708</v>
      </c>
      <c r="S8" s="21">
        <f t="shared" si="1"/>
        <v>86.714285714285708</v>
      </c>
      <c r="T8" s="3"/>
      <c r="U8" s="3">
        <v>1</v>
      </c>
      <c r="V8" t="s">
        <v>186</v>
      </c>
    </row>
    <row r="9" spans="1:22" x14ac:dyDescent="0.3">
      <c r="A9" s="3" t="s">
        <v>231</v>
      </c>
      <c r="B9" s="3" t="s">
        <v>232</v>
      </c>
      <c r="C9" s="3" t="s">
        <v>258</v>
      </c>
      <c r="D9" s="3"/>
      <c r="E9" s="3"/>
      <c r="F9" s="9">
        <v>6</v>
      </c>
      <c r="G9" s="3"/>
      <c r="H9" s="3"/>
      <c r="I9" s="3"/>
      <c r="J9" s="3"/>
      <c r="K9" s="23">
        <v>11</v>
      </c>
      <c r="L9" s="3"/>
      <c r="M9" s="3"/>
      <c r="N9" s="3"/>
      <c r="O9" s="3"/>
      <c r="P9" s="24">
        <f t="shared" si="0"/>
        <v>26.190476190476193</v>
      </c>
      <c r="Q9" s="3"/>
      <c r="R9" s="3"/>
      <c r="S9" s="21">
        <f t="shared" si="1"/>
        <v>26.190476190476193</v>
      </c>
      <c r="T9" s="3"/>
      <c r="U9" s="3">
        <v>1</v>
      </c>
      <c r="V9" t="s">
        <v>186</v>
      </c>
    </row>
    <row r="10" spans="1:22" x14ac:dyDescent="0.3">
      <c r="A10" s="3" t="s">
        <v>207</v>
      </c>
      <c r="B10" s="3" t="s">
        <v>208</v>
      </c>
      <c r="C10" s="3" t="s">
        <v>110</v>
      </c>
      <c r="D10" s="3"/>
      <c r="E10" s="29">
        <v>2.67</v>
      </c>
      <c r="F10" s="9">
        <v>8</v>
      </c>
      <c r="G10" s="11">
        <v>2</v>
      </c>
      <c r="H10" s="3"/>
      <c r="I10" s="3"/>
      <c r="J10" s="3">
        <v>14</v>
      </c>
      <c r="K10" s="3"/>
      <c r="L10" s="3">
        <v>20</v>
      </c>
      <c r="M10" s="3"/>
      <c r="N10" s="3"/>
      <c r="O10" s="28">
        <f>J10/32*100</f>
        <v>43.75</v>
      </c>
      <c r="P10" s="3"/>
      <c r="Q10" s="3">
        <v>20</v>
      </c>
      <c r="R10" s="3"/>
      <c r="S10" s="21">
        <f t="shared" si="1"/>
        <v>63.75</v>
      </c>
      <c r="T10" s="3"/>
      <c r="U10" s="3"/>
      <c r="V10" t="s">
        <v>186</v>
      </c>
    </row>
    <row r="11" spans="1:22" x14ac:dyDescent="0.3">
      <c r="A11" s="3" t="s">
        <v>62</v>
      </c>
      <c r="B11" s="3" t="s">
        <v>200</v>
      </c>
      <c r="C11" s="3" t="s">
        <v>261</v>
      </c>
      <c r="D11" s="29">
        <v>19.91</v>
      </c>
      <c r="E11" s="29">
        <v>2.67</v>
      </c>
      <c r="F11" s="9">
        <v>4</v>
      </c>
      <c r="G11" s="11">
        <v>6</v>
      </c>
      <c r="H11" s="7">
        <v>0</v>
      </c>
      <c r="I11" s="3">
        <v>8</v>
      </c>
      <c r="J11" s="3">
        <v>10</v>
      </c>
      <c r="K11" s="3">
        <v>4</v>
      </c>
      <c r="L11" s="3">
        <v>20</v>
      </c>
      <c r="M11" s="3"/>
      <c r="N11" s="3">
        <v>6</v>
      </c>
      <c r="O11" s="28">
        <f>J11/32*100</f>
        <v>31.25</v>
      </c>
      <c r="P11" s="28">
        <f t="shared" ref="P11:P17" si="2">K11/42*100</f>
        <v>9.5238095238095237</v>
      </c>
      <c r="Q11" s="3">
        <v>20</v>
      </c>
      <c r="R11" s="3"/>
      <c r="S11" s="21">
        <f>SUM(N11:R11)-N11</f>
        <v>60.773809523809518</v>
      </c>
      <c r="T11" s="3"/>
      <c r="U11" s="3"/>
      <c r="V11" t="s">
        <v>186</v>
      </c>
    </row>
    <row r="12" spans="1:22" x14ac:dyDescent="0.3">
      <c r="A12" s="3" t="s">
        <v>233</v>
      </c>
      <c r="B12" s="3" t="s">
        <v>32</v>
      </c>
      <c r="C12" s="3" t="s">
        <v>260</v>
      </c>
      <c r="D12" s="3"/>
      <c r="E12" s="3"/>
      <c r="F12" s="9">
        <v>6</v>
      </c>
      <c r="G12" s="3"/>
      <c r="H12" s="3"/>
      <c r="I12" s="3"/>
      <c r="J12" s="3"/>
      <c r="K12" s="3">
        <v>8</v>
      </c>
      <c r="L12" s="3"/>
      <c r="M12" s="3"/>
      <c r="N12" s="3"/>
      <c r="O12" s="3"/>
      <c r="P12" s="28">
        <f t="shared" si="2"/>
        <v>19.047619047619047</v>
      </c>
      <c r="Q12" s="3"/>
      <c r="R12" s="3"/>
      <c r="S12" s="21">
        <f t="shared" ref="S12:S27" si="3">SUM(N12:R12)</f>
        <v>19.047619047619047</v>
      </c>
      <c r="T12" s="3"/>
      <c r="U12" s="3"/>
    </row>
    <row r="13" spans="1:22" x14ac:dyDescent="0.3">
      <c r="A13" s="3" t="s">
        <v>229</v>
      </c>
      <c r="B13" s="3" t="s">
        <v>230</v>
      </c>
      <c r="C13" s="3" t="s">
        <v>266</v>
      </c>
      <c r="D13" s="3"/>
      <c r="E13" s="3"/>
      <c r="F13" s="9">
        <v>8</v>
      </c>
      <c r="G13" s="3"/>
      <c r="H13" s="3"/>
      <c r="I13" s="3"/>
      <c r="J13" s="3"/>
      <c r="K13" s="3">
        <v>8</v>
      </c>
      <c r="L13" s="3"/>
      <c r="M13" s="3"/>
      <c r="N13" s="3"/>
      <c r="O13" s="3"/>
      <c r="P13" s="28">
        <f t="shared" si="2"/>
        <v>19.047619047619047</v>
      </c>
      <c r="Q13" s="3"/>
      <c r="R13" s="3"/>
      <c r="S13" s="21">
        <f t="shared" si="3"/>
        <v>19.047619047619047</v>
      </c>
      <c r="T13" s="3"/>
      <c r="U13" s="3"/>
    </row>
    <row r="14" spans="1:22" x14ac:dyDescent="0.3">
      <c r="A14" s="3" t="s">
        <v>250</v>
      </c>
      <c r="B14" s="3" t="s">
        <v>251</v>
      </c>
      <c r="C14" s="3" t="s">
        <v>252</v>
      </c>
      <c r="D14" s="3"/>
      <c r="E14" s="3"/>
      <c r="F14" s="9">
        <v>6</v>
      </c>
      <c r="G14" s="3"/>
      <c r="H14" s="3"/>
      <c r="I14" s="3"/>
      <c r="J14" s="3"/>
      <c r="K14" s="3">
        <v>6</v>
      </c>
      <c r="L14" s="3"/>
      <c r="M14" s="3"/>
      <c r="N14" s="3"/>
      <c r="O14" s="3"/>
      <c r="P14" s="28">
        <f t="shared" si="2"/>
        <v>14.285714285714285</v>
      </c>
      <c r="Q14" s="3"/>
      <c r="R14" s="3"/>
      <c r="S14" s="21">
        <f t="shared" si="3"/>
        <v>14.285714285714285</v>
      </c>
      <c r="T14" s="3"/>
      <c r="U14" s="3"/>
    </row>
    <row r="15" spans="1:22" x14ac:dyDescent="0.3">
      <c r="A15" s="3" t="s">
        <v>253</v>
      </c>
      <c r="B15" s="3" t="s">
        <v>254</v>
      </c>
      <c r="C15" s="3" t="s">
        <v>255</v>
      </c>
      <c r="D15" s="3"/>
      <c r="E15" s="3"/>
      <c r="F15" s="9">
        <v>6</v>
      </c>
      <c r="G15" s="3"/>
      <c r="H15" s="3"/>
      <c r="I15" s="3"/>
      <c r="J15" s="3"/>
      <c r="K15" s="3">
        <v>6</v>
      </c>
      <c r="L15" s="3"/>
      <c r="M15" s="3"/>
      <c r="N15" s="3"/>
      <c r="O15" s="3"/>
      <c r="P15" s="28">
        <f t="shared" si="2"/>
        <v>14.285714285714285</v>
      </c>
      <c r="Q15" s="3"/>
      <c r="R15" s="3"/>
      <c r="S15" s="21">
        <f t="shared" si="3"/>
        <v>14.285714285714285</v>
      </c>
      <c r="T15" s="3"/>
      <c r="U15" s="3"/>
    </row>
    <row r="16" spans="1:22" x14ac:dyDescent="0.3">
      <c r="A16" s="3" t="s">
        <v>203</v>
      </c>
      <c r="B16" s="3" t="s">
        <v>204</v>
      </c>
      <c r="C16" s="3" t="s">
        <v>102</v>
      </c>
      <c r="D16" s="3"/>
      <c r="E16" s="29">
        <v>3.33</v>
      </c>
      <c r="F16" s="9">
        <v>4</v>
      </c>
      <c r="G16" s="11">
        <v>2</v>
      </c>
      <c r="H16" s="3"/>
      <c r="I16" s="3"/>
      <c r="J16" s="3"/>
      <c r="K16" s="3">
        <v>6</v>
      </c>
      <c r="L16" s="3"/>
      <c r="M16" s="3"/>
      <c r="N16" s="3"/>
      <c r="O16" s="3"/>
      <c r="P16" s="28">
        <f t="shared" si="2"/>
        <v>14.285714285714285</v>
      </c>
      <c r="Q16" s="3"/>
      <c r="R16" s="3"/>
      <c r="S16" s="21">
        <f t="shared" si="3"/>
        <v>14.285714285714285</v>
      </c>
      <c r="T16" s="3"/>
      <c r="U16" s="3"/>
    </row>
    <row r="17" spans="1:21" x14ac:dyDescent="0.3">
      <c r="A17" s="3" t="s">
        <v>76</v>
      </c>
      <c r="B17" s="3" t="s">
        <v>200</v>
      </c>
      <c r="C17" s="3" t="s">
        <v>115</v>
      </c>
      <c r="D17" s="3"/>
      <c r="E17" s="28">
        <v>1.33</v>
      </c>
      <c r="F17" s="9">
        <v>6</v>
      </c>
      <c r="G17" s="11">
        <v>4</v>
      </c>
      <c r="H17" s="3"/>
      <c r="I17" s="3"/>
      <c r="J17" s="3"/>
      <c r="K17" s="3">
        <v>5</v>
      </c>
      <c r="L17" s="3"/>
      <c r="M17" s="3"/>
      <c r="N17" s="3"/>
      <c r="O17" s="3"/>
      <c r="P17" s="28">
        <f t="shared" si="2"/>
        <v>11.904761904761903</v>
      </c>
      <c r="Q17" s="3"/>
      <c r="R17" s="3"/>
      <c r="S17" s="21">
        <f t="shared" si="3"/>
        <v>11.904761904761903</v>
      </c>
      <c r="T17" s="3"/>
      <c r="U17" s="3"/>
    </row>
    <row r="18" spans="1:21" x14ac:dyDescent="0.3">
      <c r="A18" s="3" t="s">
        <v>256</v>
      </c>
      <c r="B18" s="3" t="s">
        <v>257</v>
      </c>
      <c r="C18" s="3" t="s">
        <v>258</v>
      </c>
      <c r="D18" s="28">
        <v>6.24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21">
        <f t="shared" si="3"/>
        <v>0</v>
      </c>
      <c r="T18" s="3"/>
      <c r="U18" s="3"/>
    </row>
    <row r="19" spans="1:21" x14ac:dyDescent="0.3">
      <c r="A19" s="3" t="s">
        <v>216</v>
      </c>
      <c r="B19" s="3" t="s">
        <v>15</v>
      </c>
      <c r="C19" s="3" t="s">
        <v>108</v>
      </c>
      <c r="D19" s="3">
        <v>3</v>
      </c>
      <c r="E19" s="3"/>
      <c r="F19" s="9">
        <v>6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21">
        <f t="shared" si="3"/>
        <v>0</v>
      </c>
      <c r="T19" s="3"/>
      <c r="U19" s="3"/>
    </row>
    <row r="20" spans="1:21" x14ac:dyDescent="0.3">
      <c r="A20" s="3" t="s">
        <v>235</v>
      </c>
      <c r="B20" s="3" t="s">
        <v>236</v>
      </c>
      <c r="C20" s="3" t="s">
        <v>100</v>
      </c>
      <c r="D20" s="3"/>
      <c r="E20" s="3"/>
      <c r="F20" s="4">
        <v>2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21">
        <f t="shared" si="3"/>
        <v>0</v>
      </c>
      <c r="T20" s="3"/>
      <c r="U20" s="3"/>
    </row>
    <row r="21" spans="1:21" x14ac:dyDescent="0.3">
      <c r="A21" s="3" t="s">
        <v>234</v>
      </c>
      <c r="B21" s="3" t="s">
        <v>17</v>
      </c>
      <c r="C21" s="3" t="s">
        <v>105</v>
      </c>
      <c r="D21" s="3"/>
      <c r="E21" s="3"/>
      <c r="F21" s="9">
        <v>4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21">
        <f t="shared" si="3"/>
        <v>0</v>
      </c>
      <c r="T21" s="3"/>
      <c r="U21" s="3"/>
    </row>
    <row r="22" spans="1:21" x14ac:dyDescent="0.3">
      <c r="A22" s="3" t="s">
        <v>211</v>
      </c>
      <c r="B22" s="3" t="s">
        <v>55</v>
      </c>
      <c r="C22" s="3" t="s">
        <v>114</v>
      </c>
      <c r="D22" s="3"/>
      <c r="E22" s="3"/>
      <c r="F22" s="4">
        <v>2</v>
      </c>
      <c r="G22" s="7">
        <v>0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21">
        <f t="shared" si="3"/>
        <v>0</v>
      </c>
      <c r="T22" s="3"/>
      <c r="U22" s="3"/>
    </row>
    <row r="23" spans="1:21" x14ac:dyDescent="0.3">
      <c r="A23" s="3" t="s">
        <v>205</v>
      </c>
      <c r="B23" s="3" t="s">
        <v>206</v>
      </c>
      <c r="C23" s="3" t="s">
        <v>105</v>
      </c>
      <c r="D23" s="3"/>
      <c r="E23" s="3"/>
      <c r="F23" s="3"/>
      <c r="G23" s="11">
        <v>2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21">
        <f t="shared" si="3"/>
        <v>0</v>
      </c>
      <c r="T23" s="3"/>
      <c r="U23" s="3"/>
    </row>
    <row r="24" spans="1:21" x14ac:dyDescent="0.3">
      <c r="A24" s="3" t="s">
        <v>239</v>
      </c>
      <c r="B24" s="3" t="s">
        <v>240</v>
      </c>
      <c r="C24" s="17" t="s">
        <v>100</v>
      </c>
      <c r="D24" s="3"/>
      <c r="E24" s="3"/>
      <c r="F24" s="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21">
        <f t="shared" si="3"/>
        <v>0</v>
      </c>
      <c r="T24" s="3"/>
      <c r="U24" s="3"/>
    </row>
    <row r="25" spans="1:21" x14ac:dyDescent="0.3">
      <c r="A25" s="3" t="s">
        <v>213</v>
      </c>
      <c r="B25" s="3" t="s">
        <v>214</v>
      </c>
      <c r="C25" s="3" t="s">
        <v>263</v>
      </c>
      <c r="D25" s="29">
        <v>22.04</v>
      </c>
      <c r="E25" s="3"/>
      <c r="F25" s="9">
        <v>6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21">
        <f t="shared" si="3"/>
        <v>0</v>
      </c>
      <c r="T25" s="3"/>
      <c r="U25" s="3"/>
    </row>
    <row r="26" spans="1:21" x14ac:dyDescent="0.3">
      <c r="A26" s="3" t="s">
        <v>237</v>
      </c>
      <c r="B26" s="3" t="s">
        <v>238</v>
      </c>
      <c r="C26" s="3" t="s">
        <v>264</v>
      </c>
      <c r="D26" s="3"/>
      <c r="E26" s="3"/>
      <c r="F26" s="3">
        <v>0</v>
      </c>
      <c r="G26" s="3"/>
      <c r="H26" s="7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21">
        <f t="shared" si="3"/>
        <v>0</v>
      </c>
      <c r="T26" s="3"/>
      <c r="U26" s="3"/>
    </row>
    <row r="27" spans="1:21" x14ac:dyDescent="0.3">
      <c r="A27" s="3" t="s">
        <v>209</v>
      </c>
      <c r="B27" s="3" t="s">
        <v>210</v>
      </c>
      <c r="C27" s="3" t="s">
        <v>108</v>
      </c>
      <c r="D27" s="3">
        <v>0</v>
      </c>
      <c r="E27" s="28">
        <v>0</v>
      </c>
      <c r="F27" s="9">
        <v>8</v>
      </c>
      <c r="G27" s="7">
        <v>0</v>
      </c>
      <c r="H27" s="11">
        <v>4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21">
        <f t="shared" si="3"/>
        <v>0</v>
      </c>
      <c r="T27" s="3"/>
      <c r="U27" s="3"/>
    </row>
  </sheetData>
  <sortState ref="A3:X27">
    <sortCondition descending="1" ref="T3:T27"/>
    <sortCondition descending="1" ref="U3:U27"/>
    <sortCondition descending="1" ref="S3:S27"/>
  </sortState>
  <mergeCells count="2">
    <mergeCell ref="D1:H1"/>
    <mergeCell ref="N1:R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topLeftCell="A2" workbookViewId="0">
      <pane ySplit="1" topLeftCell="A3" activePane="bottomLeft" state="frozen"/>
      <selection activeCell="A2" sqref="A2"/>
      <selection pane="bottomLeft" activeCell="P18" sqref="P18"/>
    </sheetView>
  </sheetViews>
  <sheetFormatPr defaultRowHeight="15.6" x14ac:dyDescent="0.3"/>
  <cols>
    <col min="1" max="1" width="12.59765625" customWidth="1"/>
    <col min="2" max="2" width="11.19921875" customWidth="1"/>
    <col min="3" max="3" width="15.19921875" customWidth="1"/>
    <col min="4" max="13" width="8.796875" hidden="1" customWidth="1"/>
    <col min="22" max="22" width="16.19921875" customWidth="1"/>
  </cols>
  <sheetData>
    <row r="1" spans="1:22" x14ac:dyDescent="0.3">
      <c r="A1" s="4"/>
      <c r="B1" s="4"/>
      <c r="C1" s="4"/>
      <c r="D1" s="33" t="s">
        <v>128</v>
      </c>
      <c r="E1" s="33"/>
      <c r="F1" s="33"/>
      <c r="G1" s="33"/>
      <c r="H1" s="33"/>
      <c r="I1" s="3"/>
      <c r="J1" s="3"/>
      <c r="K1" s="3"/>
      <c r="L1" s="3"/>
      <c r="M1" s="3"/>
      <c r="N1" s="34" t="s">
        <v>185</v>
      </c>
      <c r="O1" s="35"/>
      <c r="P1" s="35"/>
      <c r="Q1" s="35"/>
      <c r="R1" s="36"/>
      <c r="S1" s="4"/>
      <c r="T1" s="15"/>
      <c r="U1" s="15"/>
    </row>
    <row r="2" spans="1:22" x14ac:dyDescent="0.3">
      <c r="A2" s="3" t="s">
        <v>0</v>
      </c>
      <c r="B2" s="3" t="s">
        <v>1</v>
      </c>
      <c r="C2" s="3" t="s">
        <v>94</v>
      </c>
      <c r="D2" s="3" t="s">
        <v>49</v>
      </c>
      <c r="E2" s="3" t="s">
        <v>50</v>
      </c>
      <c r="F2" s="3" t="s">
        <v>79</v>
      </c>
      <c r="G2" s="3" t="s">
        <v>86</v>
      </c>
      <c r="H2" s="3" t="s">
        <v>93</v>
      </c>
      <c r="I2" s="4" t="s">
        <v>174</v>
      </c>
      <c r="J2" s="4" t="s">
        <v>279</v>
      </c>
      <c r="K2" s="18" t="s">
        <v>278</v>
      </c>
      <c r="L2" s="4" t="s">
        <v>179</v>
      </c>
      <c r="M2" s="18" t="s">
        <v>277</v>
      </c>
      <c r="N2" s="4" t="s">
        <v>176</v>
      </c>
      <c r="O2" s="4" t="s">
        <v>177</v>
      </c>
      <c r="P2" s="4" t="s">
        <v>178</v>
      </c>
      <c r="Q2" s="4" t="s">
        <v>179</v>
      </c>
      <c r="R2" s="4" t="s">
        <v>180</v>
      </c>
      <c r="S2" s="18" t="s">
        <v>184</v>
      </c>
      <c r="T2" s="17" t="s">
        <v>181</v>
      </c>
      <c r="U2" s="17" t="s">
        <v>182</v>
      </c>
      <c r="V2" s="3"/>
    </row>
    <row r="3" spans="1:22" x14ac:dyDescent="0.3">
      <c r="A3" s="4" t="s">
        <v>188</v>
      </c>
      <c r="B3" s="4" t="s">
        <v>155</v>
      </c>
      <c r="C3" s="3" t="s">
        <v>122</v>
      </c>
      <c r="D3" s="3"/>
      <c r="E3" s="29">
        <v>10</v>
      </c>
      <c r="F3" s="9">
        <v>6</v>
      </c>
      <c r="G3" s="11">
        <v>6</v>
      </c>
      <c r="H3" s="3"/>
      <c r="I3" s="3"/>
      <c r="J3" s="19">
        <v>32</v>
      </c>
      <c r="K3" s="19">
        <v>35</v>
      </c>
      <c r="L3" s="23">
        <v>80</v>
      </c>
      <c r="M3" s="3"/>
      <c r="N3" s="3"/>
      <c r="O3" s="20">
        <f>J3/32*100</f>
        <v>100</v>
      </c>
      <c r="P3" s="20">
        <f>K3/42*100</f>
        <v>83.333333333333343</v>
      </c>
      <c r="Q3" s="23">
        <f>L3</f>
        <v>80</v>
      </c>
      <c r="R3" s="3"/>
      <c r="S3" s="21">
        <f>SUM(N3:R3)</f>
        <v>263.33333333333337</v>
      </c>
      <c r="T3" s="3">
        <v>2</v>
      </c>
      <c r="U3" s="3">
        <v>1</v>
      </c>
      <c r="V3" s="3" t="s">
        <v>186</v>
      </c>
    </row>
    <row r="4" spans="1:22" x14ac:dyDescent="0.3">
      <c r="A4" s="4" t="s">
        <v>224</v>
      </c>
      <c r="B4" s="3" t="s">
        <v>21</v>
      </c>
      <c r="C4" s="3" t="s">
        <v>275</v>
      </c>
      <c r="D4" s="29">
        <v>16.240000000000002</v>
      </c>
      <c r="E4" s="3"/>
      <c r="F4" s="9">
        <v>10</v>
      </c>
      <c r="G4" s="3"/>
      <c r="H4" s="11">
        <v>4</v>
      </c>
      <c r="I4" s="3">
        <v>31</v>
      </c>
      <c r="J4" s="3"/>
      <c r="K4" s="19">
        <v>35</v>
      </c>
      <c r="L4" s="3"/>
      <c r="M4" s="19">
        <v>25</v>
      </c>
      <c r="N4" s="3">
        <v>23</v>
      </c>
      <c r="O4" s="3"/>
      <c r="P4" s="20">
        <f>K4/42*100</f>
        <v>83.333333333333343</v>
      </c>
      <c r="Q4" s="3"/>
      <c r="R4" s="20">
        <f>M4/28*100</f>
        <v>89.285714285714292</v>
      </c>
      <c r="S4" s="21">
        <f>SUM(N4:R4)</f>
        <v>195.61904761904765</v>
      </c>
      <c r="T4" s="3">
        <v>2</v>
      </c>
      <c r="U4" s="3"/>
      <c r="V4" s="3" t="s">
        <v>186</v>
      </c>
    </row>
    <row r="5" spans="1:22" x14ac:dyDescent="0.3">
      <c r="A5" s="17" t="s">
        <v>276</v>
      </c>
      <c r="B5" s="17" t="s">
        <v>243</v>
      </c>
      <c r="C5" s="30" t="s">
        <v>105</v>
      </c>
      <c r="D5" s="3"/>
      <c r="E5" s="3"/>
      <c r="F5" s="3"/>
      <c r="G5" s="3"/>
      <c r="H5" s="3"/>
      <c r="I5" s="19">
        <v>75</v>
      </c>
      <c r="J5" s="3"/>
      <c r="K5" s="3"/>
      <c r="L5" s="3"/>
      <c r="M5" s="19">
        <v>27</v>
      </c>
      <c r="N5" s="19">
        <v>56</v>
      </c>
      <c r="O5" s="3"/>
      <c r="P5" s="3"/>
      <c r="Q5" s="3"/>
      <c r="R5" s="20">
        <f>M5/28*100</f>
        <v>96.428571428571431</v>
      </c>
      <c r="S5" s="21">
        <f>SUM(N5:R5)</f>
        <v>152.42857142857144</v>
      </c>
      <c r="T5" s="3">
        <v>2</v>
      </c>
      <c r="U5" s="3"/>
      <c r="V5" s="3" t="s">
        <v>186</v>
      </c>
    </row>
    <row r="6" spans="1:22" x14ac:dyDescent="0.3">
      <c r="A6" s="4" t="s">
        <v>191</v>
      </c>
      <c r="B6" s="4" t="s">
        <v>13</v>
      </c>
      <c r="C6" s="3" t="s">
        <v>125</v>
      </c>
      <c r="D6" s="29">
        <v>27.240000000000002</v>
      </c>
      <c r="E6" s="29">
        <v>3.33</v>
      </c>
      <c r="F6" s="3">
        <v>2</v>
      </c>
      <c r="G6" s="11">
        <v>4</v>
      </c>
      <c r="H6" s="11">
        <v>8</v>
      </c>
      <c r="I6" s="19">
        <v>70</v>
      </c>
      <c r="J6" s="3">
        <v>15</v>
      </c>
      <c r="K6" s="3"/>
      <c r="L6" s="23">
        <v>80</v>
      </c>
      <c r="M6" s="23">
        <v>18</v>
      </c>
      <c r="N6" s="19">
        <v>52</v>
      </c>
      <c r="O6" s="28">
        <f>J6/32*100</f>
        <v>46.875</v>
      </c>
      <c r="P6" s="3"/>
      <c r="Q6" s="23">
        <f>L6</f>
        <v>80</v>
      </c>
      <c r="R6" s="24">
        <f>M6/28*100</f>
        <v>64.285714285714292</v>
      </c>
      <c r="S6" s="21">
        <f>SUM(N6:R6)-O6</f>
        <v>196.28571428571428</v>
      </c>
      <c r="T6" s="3">
        <v>1</v>
      </c>
      <c r="U6" s="3">
        <v>2</v>
      </c>
      <c r="V6" s="3" t="s">
        <v>186</v>
      </c>
    </row>
    <row r="7" spans="1:22" x14ac:dyDescent="0.3">
      <c r="A7" s="4" t="s">
        <v>226</v>
      </c>
      <c r="B7" s="4" t="s">
        <v>227</v>
      </c>
      <c r="C7" s="3" t="s">
        <v>107</v>
      </c>
      <c r="D7" s="3"/>
      <c r="E7" s="29">
        <v>8</v>
      </c>
      <c r="F7" s="9">
        <v>12</v>
      </c>
      <c r="G7" s="3"/>
      <c r="H7" s="3"/>
      <c r="I7" s="3"/>
      <c r="J7" s="19">
        <v>32</v>
      </c>
      <c r="K7" s="23">
        <v>28</v>
      </c>
      <c r="L7" s="3"/>
      <c r="M7" s="3"/>
      <c r="N7" s="3"/>
      <c r="O7" s="20">
        <f>J7/32*100</f>
        <v>100</v>
      </c>
      <c r="P7" s="24">
        <f>K7/42*100</f>
        <v>66.666666666666657</v>
      </c>
      <c r="Q7" s="3"/>
      <c r="R7" s="3"/>
      <c r="S7" s="21">
        <f t="shared" ref="S7:S24" si="0">SUM(N7:R7)</f>
        <v>166.66666666666666</v>
      </c>
      <c r="T7" s="3">
        <v>1</v>
      </c>
      <c r="U7" s="3">
        <v>1</v>
      </c>
      <c r="V7" s="3" t="s">
        <v>186</v>
      </c>
    </row>
    <row r="8" spans="1:22" x14ac:dyDescent="0.3">
      <c r="A8" s="4" t="s">
        <v>194</v>
      </c>
      <c r="B8" s="4" t="s">
        <v>155</v>
      </c>
      <c r="C8" s="3" t="s">
        <v>273</v>
      </c>
      <c r="D8" s="3"/>
      <c r="E8" s="3"/>
      <c r="F8" s="9">
        <v>8</v>
      </c>
      <c r="G8" s="7">
        <v>2</v>
      </c>
      <c r="H8" s="11">
        <v>6</v>
      </c>
      <c r="I8" s="3"/>
      <c r="J8" s="3"/>
      <c r="K8" s="3">
        <v>7</v>
      </c>
      <c r="L8" s="3"/>
      <c r="M8" s="19">
        <v>23</v>
      </c>
      <c r="N8" s="3"/>
      <c r="O8" s="3"/>
      <c r="P8" s="28">
        <f>K8/42*100</f>
        <v>16.666666666666664</v>
      </c>
      <c r="Q8" s="3"/>
      <c r="R8" s="20">
        <f>M8/28*100</f>
        <v>82.142857142857139</v>
      </c>
      <c r="S8" s="21">
        <f t="shared" si="0"/>
        <v>98.809523809523796</v>
      </c>
      <c r="T8" s="3">
        <v>1</v>
      </c>
      <c r="U8" s="3"/>
      <c r="V8" s="3" t="s">
        <v>186</v>
      </c>
    </row>
    <row r="9" spans="1:22" x14ac:dyDescent="0.3">
      <c r="A9" s="4" t="s">
        <v>219</v>
      </c>
      <c r="B9" s="4" t="s">
        <v>220</v>
      </c>
      <c r="C9" s="3" t="s">
        <v>173</v>
      </c>
      <c r="D9" s="29">
        <v>22.869999999999997</v>
      </c>
      <c r="E9" s="3"/>
      <c r="F9" s="3"/>
      <c r="G9" s="3"/>
      <c r="H9" s="11">
        <v>6</v>
      </c>
      <c r="I9" s="23">
        <v>54</v>
      </c>
      <c r="J9" s="3"/>
      <c r="K9" s="3"/>
      <c r="L9" s="3"/>
      <c r="M9" s="23">
        <v>17</v>
      </c>
      <c r="N9" s="23">
        <v>40</v>
      </c>
      <c r="O9" s="3"/>
      <c r="P9" s="3"/>
      <c r="Q9" s="3"/>
      <c r="R9" s="24">
        <f>M9/28*100</f>
        <v>60.714285714285708</v>
      </c>
      <c r="S9" s="21">
        <f t="shared" si="0"/>
        <v>100.71428571428571</v>
      </c>
      <c r="T9" s="3"/>
      <c r="U9" s="3">
        <v>2</v>
      </c>
      <c r="V9" s="3" t="s">
        <v>186</v>
      </c>
    </row>
    <row r="10" spans="1:22" x14ac:dyDescent="0.3">
      <c r="A10" s="3" t="s">
        <v>189</v>
      </c>
      <c r="B10" s="3" t="s">
        <v>190</v>
      </c>
      <c r="C10" s="3" t="s">
        <v>270</v>
      </c>
      <c r="D10" s="3"/>
      <c r="E10" s="29">
        <v>8</v>
      </c>
      <c r="F10" s="9">
        <v>8</v>
      </c>
      <c r="G10" s="11">
        <v>4</v>
      </c>
      <c r="H10" s="3"/>
      <c r="I10" s="3"/>
      <c r="J10" s="23">
        <v>28</v>
      </c>
      <c r="K10" s="3">
        <v>0</v>
      </c>
      <c r="L10" s="3"/>
      <c r="M10" s="3"/>
      <c r="N10" s="3"/>
      <c r="O10" s="24">
        <f>J10/32*100</f>
        <v>87.5</v>
      </c>
      <c r="P10" s="28">
        <f>K10/42*100</f>
        <v>0</v>
      </c>
      <c r="Q10" s="3"/>
      <c r="R10" s="3"/>
      <c r="S10" s="21">
        <f t="shared" si="0"/>
        <v>87.5</v>
      </c>
      <c r="T10" s="3"/>
      <c r="U10" s="3">
        <v>1</v>
      </c>
      <c r="V10" s="3" t="s">
        <v>186</v>
      </c>
    </row>
    <row r="11" spans="1:22" x14ac:dyDescent="0.3">
      <c r="A11" s="4" t="s">
        <v>187</v>
      </c>
      <c r="B11" s="4" t="s">
        <v>135</v>
      </c>
      <c r="C11" s="3" t="s">
        <v>122</v>
      </c>
      <c r="D11" s="3"/>
      <c r="E11" s="29">
        <v>2.67</v>
      </c>
      <c r="F11" s="9">
        <v>4</v>
      </c>
      <c r="G11" s="11">
        <v>9</v>
      </c>
      <c r="H11" s="3"/>
      <c r="I11" s="3"/>
      <c r="J11" s="23">
        <v>21</v>
      </c>
      <c r="K11" s="3">
        <v>0</v>
      </c>
      <c r="L11" s="3"/>
      <c r="M11" s="3"/>
      <c r="N11" s="3"/>
      <c r="O11" s="24">
        <f>J11/32*100</f>
        <v>65.625</v>
      </c>
      <c r="P11" s="28">
        <f>K11/42*100</f>
        <v>0</v>
      </c>
      <c r="Q11" s="3"/>
      <c r="R11" s="3"/>
      <c r="S11" s="21">
        <f t="shared" si="0"/>
        <v>65.625</v>
      </c>
      <c r="T11" s="3"/>
      <c r="U11" s="3">
        <v>1</v>
      </c>
      <c r="V11" s="3" t="s">
        <v>186</v>
      </c>
    </row>
    <row r="12" spans="1:22" x14ac:dyDescent="0.3">
      <c r="A12" s="4" t="s">
        <v>221</v>
      </c>
      <c r="B12" s="4" t="s">
        <v>222</v>
      </c>
      <c r="C12" s="3" t="s">
        <v>105</v>
      </c>
      <c r="D12" s="29">
        <v>21.64</v>
      </c>
      <c r="E12" s="3"/>
      <c r="F12" s="9">
        <v>6</v>
      </c>
      <c r="G12" s="3"/>
      <c r="H12" s="3"/>
      <c r="I12" s="3">
        <v>47</v>
      </c>
      <c r="J12" s="3"/>
      <c r="K12" s="3">
        <v>7</v>
      </c>
      <c r="L12" s="3"/>
      <c r="M12" s="3"/>
      <c r="N12" s="3">
        <v>35</v>
      </c>
      <c r="O12" s="3"/>
      <c r="P12" s="28">
        <f>K12/42*100</f>
        <v>16.666666666666664</v>
      </c>
      <c r="Q12" s="3"/>
      <c r="R12" s="3"/>
      <c r="S12" s="21">
        <f t="shared" si="0"/>
        <v>51.666666666666664</v>
      </c>
      <c r="T12" s="3"/>
      <c r="U12" s="3"/>
      <c r="V12" s="3" t="s">
        <v>186</v>
      </c>
    </row>
    <row r="13" spans="1:22" x14ac:dyDescent="0.3">
      <c r="A13" s="4" t="s">
        <v>192</v>
      </c>
      <c r="B13" s="4" t="s">
        <v>193</v>
      </c>
      <c r="C13" s="3" t="s">
        <v>274</v>
      </c>
      <c r="D13" s="29">
        <v>15.870000000000001</v>
      </c>
      <c r="E13" s="28">
        <v>2</v>
      </c>
      <c r="F13" s="9">
        <v>6</v>
      </c>
      <c r="G13" s="11">
        <v>4</v>
      </c>
      <c r="H13" s="11">
        <v>8</v>
      </c>
      <c r="I13" s="3"/>
      <c r="J13" s="3"/>
      <c r="K13" s="3"/>
      <c r="L13" s="3">
        <v>40</v>
      </c>
      <c r="M13" s="3"/>
      <c r="N13" s="3"/>
      <c r="O13" s="3"/>
      <c r="P13" s="3"/>
      <c r="Q13" s="3">
        <v>40</v>
      </c>
      <c r="R13" s="3"/>
      <c r="S13" s="21">
        <f t="shared" si="0"/>
        <v>40</v>
      </c>
      <c r="T13" s="3"/>
      <c r="U13" s="3"/>
      <c r="V13" s="3" t="s">
        <v>186</v>
      </c>
    </row>
    <row r="14" spans="1:22" x14ac:dyDescent="0.3">
      <c r="A14" s="4" t="s">
        <v>217</v>
      </c>
      <c r="B14" s="4" t="s">
        <v>218</v>
      </c>
      <c r="C14" s="3" t="s">
        <v>268</v>
      </c>
      <c r="D14" s="29">
        <v>55.11</v>
      </c>
      <c r="E14" s="3"/>
      <c r="F14" s="3"/>
      <c r="G14" s="3"/>
      <c r="H14" s="7">
        <v>0</v>
      </c>
      <c r="I14" s="3">
        <v>31</v>
      </c>
      <c r="J14" s="3"/>
      <c r="K14" s="3"/>
      <c r="L14" s="3"/>
      <c r="M14" s="3"/>
      <c r="N14" s="3">
        <v>23</v>
      </c>
      <c r="O14" s="3"/>
      <c r="P14" s="3"/>
      <c r="Q14" s="3"/>
      <c r="R14" s="3"/>
      <c r="S14" s="21">
        <f t="shared" si="0"/>
        <v>23</v>
      </c>
      <c r="T14" s="3"/>
      <c r="U14" s="3"/>
      <c r="V14" s="3"/>
    </row>
    <row r="15" spans="1:22" x14ac:dyDescent="0.3">
      <c r="A15" s="4" t="s">
        <v>195</v>
      </c>
      <c r="B15" s="4" t="s">
        <v>57</v>
      </c>
      <c r="C15" s="3" t="s">
        <v>98</v>
      </c>
      <c r="D15" s="3"/>
      <c r="E15" s="28">
        <v>1.33</v>
      </c>
      <c r="F15" s="3"/>
      <c r="G15" s="7">
        <v>2</v>
      </c>
      <c r="H15" s="11">
        <v>4</v>
      </c>
      <c r="I15" s="3"/>
      <c r="J15" s="3"/>
      <c r="K15" s="3"/>
      <c r="L15" s="3"/>
      <c r="M15" s="3">
        <v>4</v>
      </c>
      <c r="N15" s="3"/>
      <c r="O15" s="3"/>
      <c r="P15" s="3"/>
      <c r="Q15" s="3"/>
      <c r="R15" s="28">
        <f>M15/28*100</f>
        <v>14.285714285714285</v>
      </c>
      <c r="S15" s="21">
        <f t="shared" si="0"/>
        <v>14.285714285714285</v>
      </c>
      <c r="T15" s="3"/>
      <c r="U15" s="3"/>
      <c r="V15" s="3"/>
    </row>
    <row r="16" spans="1:22" x14ac:dyDescent="0.3">
      <c r="A16" s="3" t="s">
        <v>241</v>
      </c>
      <c r="B16" s="3" t="s">
        <v>232</v>
      </c>
      <c r="C16" s="3" t="s">
        <v>106</v>
      </c>
      <c r="D16" s="3"/>
      <c r="E16" s="3"/>
      <c r="F16" s="9">
        <v>10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21">
        <f t="shared" si="0"/>
        <v>0</v>
      </c>
      <c r="T16" s="3"/>
      <c r="U16" s="3"/>
      <c r="V16" s="3"/>
    </row>
    <row r="17" spans="1:22" x14ac:dyDescent="0.3">
      <c r="A17" s="3" t="s">
        <v>225</v>
      </c>
      <c r="B17" s="3" t="s">
        <v>81</v>
      </c>
      <c r="C17" s="3" t="s">
        <v>110</v>
      </c>
      <c r="D17" s="28">
        <v>12.52</v>
      </c>
      <c r="E17" s="3"/>
      <c r="F17" s="3">
        <v>2</v>
      </c>
      <c r="G17" s="3"/>
      <c r="H17" s="7"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21">
        <f t="shared" si="0"/>
        <v>0</v>
      </c>
      <c r="T17" s="3"/>
      <c r="U17" s="3"/>
      <c r="V17" s="3"/>
    </row>
    <row r="18" spans="1:22" x14ac:dyDescent="0.3">
      <c r="A18" s="3" t="s">
        <v>247</v>
      </c>
      <c r="B18" s="3" t="s">
        <v>64</v>
      </c>
      <c r="C18" s="3" t="s">
        <v>269</v>
      </c>
      <c r="D18" s="3"/>
      <c r="E18" s="3"/>
      <c r="F18" s="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21">
        <f t="shared" si="0"/>
        <v>0</v>
      </c>
      <c r="T18" s="3"/>
      <c r="U18" s="3"/>
      <c r="V18" s="3"/>
    </row>
    <row r="19" spans="1:22" x14ac:dyDescent="0.3">
      <c r="A19" s="4" t="s">
        <v>228</v>
      </c>
      <c r="B19" s="4" t="s">
        <v>90</v>
      </c>
      <c r="C19" s="3" t="s">
        <v>100</v>
      </c>
      <c r="D19" s="3"/>
      <c r="E19" s="29">
        <v>4</v>
      </c>
      <c r="F19" s="9">
        <v>6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21">
        <f t="shared" si="0"/>
        <v>0</v>
      </c>
      <c r="T19" s="3"/>
      <c r="U19" s="3"/>
      <c r="V19" s="3"/>
    </row>
    <row r="20" spans="1:22" x14ac:dyDescent="0.3">
      <c r="A20" s="3" t="s">
        <v>246</v>
      </c>
      <c r="B20" s="3" t="s">
        <v>92</v>
      </c>
      <c r="C20" s="3" t="s">
        <v>114</v>
      </c>
      <c r="D20" s="3"/>
      <c r="E20" s="3"/>
      <c r="F20" s="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21">
        <f t="shared" si="0"/>
        <v>0</v>
      </c>
      <c r="T20" s="3"/>
      <c r="U20" s="3"/>
      <c r="V20" s="3"/>
    </row>
    <row r="21" spans="1:22" x14ac:dyDescent="0.3">
      <c r="A21" s="3" t="s">
        <v>242</v>
      </c>
      <c r="B21" s="3" t="s">
        <v>243</v>
      </c>
      <c r="C21" s="3" t="s">
        <v>122</v>
      </c>
      <c r="D21" s="3"/>
      <c r="E21" s="3"/>
      <c r="F21" s="9">
        <v>6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21">
        <f t="shared" si="0"/>
        <v>0</v>
      </c>
      <c r="T21" s="3"/>
      <c r="U21" s="3"/>
      <c r="V21" s="3"/>
    </row>
    <row r="22" spans="1:22" x14ac:dyDescent="0.3">
      <c r="A22" s="3" t="s">
        <v>244</v>
      </c>
      <c r="B22" s="3" t="s">
        <v>245</v>
      </c>
      <c r="C22" s="3" t="s">
        <v>271</v>
      </c>
      <c r="D22" s="3"/>
      <c r="E22" s="3"/>
      <c r="F22" s="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21">
        <f t="shared" si="0"/>
        <v>0</v>
      </c>
      <c r="T22" s="3"/>
      <c r="U22" s="3"/>
      <c r="V22" s="3"/>
    </row>
    <row r="23" spans="1:22" x14ac:dyDescent="0.3">
      <c r="A23" s="3" t="s">
        <v>248</v>
      </c>
      <c r="B23" s="3" t="s">
        <v>249</v>
      </c>
      <c r="C23" s="3" t="s">
        <v>272</v>
      </c>
      <c r="D23" s="3"/>
      <c r="E23" s="3"/>
      <c r="F23" s="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21">
        <f t="shared" si="0"/>
        <v>0</v>
      </c>
      <c r="T23" s="3"/>
      <c r="U23" s="3"/>
      <c r="V23" s="3"/>
    </row>
    <row r="24" spans="1:22" x14ac:dyDescent="0.3">
      <c r="A24" s="4" t="s">
        <v>223</v>
      </c>
      <c r="B24" s="4" t="s">
        <v>92</v>
      </c>
      <c r="C24" s="3" t="s">
        <v>102</v>
      </c>
      <c r="D24" s="29">
        <v>20.240000000000002</v>
      </c>
      <c r="E24" s="3"/>
      <c r="F24" s="3"/>
      <c r="G24" s="3"/>
      <c r="H24" s="11">
        <v>4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21">
        <f t="shared" si="0"/>
        <v>0</v>
      </c>
      <c r="T24" s="3"/>
      <c r="U24" s="3"/>
      <c r="V24" s="3"/>
    </row>
  </sheetData>
  <sortState ref="A3:X24">
    <sortCondition descending="1" ref="T3:T24"/>
    <sortCondition descending="1" ref="U3:U24"/>
    <sortCondition descending="1" ref="S3:S24"/>
  </sortState>
  <mergeCells count="2">
    <mergeCell ref="D1:H1"/>
    <mergeCell ref="N1:R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9 кл</vt:lpstr>
      <vt:lpstr>10 кл</vt:lpstr>
      <vt:lpstr>7 кл</vt:lpstr>
      <vt:lpstr>8 кл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</dc:creator>
  <cp:lastModifiedBy>User</cp:lastModifiedBy>
  <dcterms:created xsi:type="dcterms:W3CDTF">2022-01-30T14:53:52Z</dcterms:created>
  <dcterms:modified xsi:type="dcterms:W3CDTF">2022-04-01T12:48:21Z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2022-01-24T21:01:22+03:00</dcterms:created>
  <dcterms:modified xsi:type="dcterms:W3CDTF">2022-01-24T21:01:22+03:00</dcterms:modified>
  <cp:revision>0</cp:revision>
</cp:coreProperties>
</file>